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drawings/drawing4.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25.xml" ContentType="application/vnd.openxmlformats-officedocument.drawingml.chart+xml"/>
  <Override PartName="/xl/drawings/drawing26.xml" ContentType="application/vnd.openxmlformats-officedocument.drawing+xml"/>
  <Override PartName="/xl/drawings/drawing21.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20.xml" ContentType="application/vnd.openxmlformats-officedocument.drawingml.chart+xml"/>
  <Override PartName="/xl/worksheets/sheet1.xml" ContentType="application/vnd.openxmlformats-officedocument.spreadsheetml.worksheet+xml"/>
  <Override PartName="/xl/charts/chart21.xml" ContentType="application/vnd.openxmlformats-officedocument.drawingml.chart+xml"/>
  <Override PartName="/xl/charts/chart24.xml" ContentType="application/vnd.openxmlformats-officedocument.drawingml.chart+xml"/>
  <Override PartName="/xl/drawings/drawing25.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16.xml" ContentType="application/vnd.openxmlformats-officedocument.drawingml.chart+xml"/>
  <Override PartName="/xl/drawings/drawing22.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charts/chart9.xml" ContentType="application/vnd.openxmlformats-officedocument.drawingml.chart+xml"/>
  <Override PartName="/xl/drawings/drawing10.xml" ContentType="application/vnd.openxmlformats-officedocument.drawing+xml"/>
  <Override PartName="/xl/sharedStrings.xml" ContentType="application/vnd.openxmlformats-officedocument.spreadsheetml.sharedStrings+xml"/>
  <Override PartName="/xl/charts/chart8.xml" ContentType="application/vnd.openxmlformats-officedocument.drawingml.char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drawings/drawing9.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chart2.xml" ContentType="application/vnd.openxmlformats-officedocument.drawingml.chart+xml"/>
  <Override PartName="/xl/worksheets/sheet4.xml" ContentType="application/vnd.openxmlformats-officedocument.spreadsheetml.worksheet+xml"/>
  <Override PartName="/xl/charts/chart1.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drawings/drawing17.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1.xml" ContentType="application/vnd.openxmlformats-officedocument.drawing+xml"/>
  <Override PartName="/xl/charts/chart5.xml" ContentType="application/vnd.openxmlformats-officedocument.drawingml.chart+xml"/>
  <Override PartName="/xl/drawings/drawing2.xml" ContentType="application/vnd.openxmlformats-officedocument.drawing+xml"/>
  <Override PartName="/xl/worksheets/sheet21.xml" ContentType="application/vnd.openxmlformats-officedocument.spreadsheetml.worksheet+xml"/>
  <Override PartName="/xl/worksheets/sheet19.xml" ContentType="application/vnd.openxmlformats-officedocument.spreadsheetml.worksheet+xml"/>
  <Override PartName="/xl/drawings/drawing14.xml" ContentType="application/vnd.openxmlformats-officedocument.drawing+xml"/>
  <Override PartName="/xl/worksheets/sheet8.xml" ContentType="application/vnd.openxmlformats-officedocument.spreadsheetml.worksheet+xml"/>
  <Override PartName="/xl/worksheets/sheet20.xml" ContentType="application/vnd.openxmlformats-officedocument.spreadsheetml.worksheet+xml"/>
  <Override PartName="/xl/charts/chart12.xml" ContentType="application/vnd.openxmlformats-officedocument.drawingml.chart+xml"/>
  <Override PartName="/xl/worksheets/sheet7.xml" ContentType="application/vnd.openxmlformats-officedocument.spreadsheetml.worksheet+xml"/>
  <Override PartName="/xl/charts/chart13.xml" ContentType="application/vnd.openxmlformats-officedocument.drawingml.chart+xml"/>
  <Override PartName="/xl/worksheets/sheet6.xml" ContentType="application/vnd.openxmlformats-officedocument.spreadsheetml.worksheet+xml"/>
  <Override PartName="/xl/charts/chart15.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drawings/drawing13.xml" ContentType="application/vnd.openxmlformats-officedocument.drawing+xml"/>
  <Override PartName="/xl/worksheets/sheet9.xml" ContentType="application/vnd.openxmlformats-officedocument.spreadsheetml.worksheet+xml"/>
  <Override PartName="/xl/worksheets/sheet11.xml" ContentType="application/vnd.openxmlformats-officedocument.spreadsheetml.worksheet+xml"/>
  <Override PartName="/xl/drawings/drawing11.xml" ContentType="application/vnd.openxmlformats-officedocument.drawing+xml"/>
  <Override PartName="/xl/worksheets/sheet10.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harts/chart10.xml" ContentType="application/vnd.openxmlformats-officedocument.drawingml.chart+xml"/>
  <Override PartName="/xl/worksheets/sheet15.xml" ContentType="application/vnd.openxmlformats-officedocument.spreadsheetml.worksheet+xml"/>
  <Override PartName="/xl/worksheets/sheet13.xml" ContentType="application/vnd.openxmlformats-officedocument.spreadsheetml.worksheet+xml"/>
  <Override PartName="/xl/charts/chart11.xml" ContentType="application/vnd.openxmlformats-officedocument.drawingml.chart+xml"/>
  <Override PartName="/xl/worksheets/sheet12.xml" ContentType="application/vnd.openxmlformats-officedocument.spreadsheetml.worksheet+xml"/>
  <Override PartName="/xl/worksheets/sheet14.xml" ContentType="application/vnd.openxmlformats-officedocument.spreadsheetml.worksheet+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ol4\naics\Data\Published Sector Charts\For Website\Posted to Website\"/>
    </mc:Choice>
  </mc:AlternateContent>
  <bookViews>
    <workbookView xWindow="0" yWindow="0" windowWidth="28500" windowHeight="13890" tabRatio="844"/>
  </bookViews>
  <sheets>
    <sheet name="Contents" sheetId="1" r:id="rId1"/>
    <sheet name="Overview" sheetId="2" r:id="rId2"/>
    <sheet name="Composition" sheetId="32" r:id="rId3"/>
    <sheet name="Major Sectors" sheetId="4" r:id="rId4"/>
    <sheet name="Total" sheetId="5" r:id="rId5"/>
    <sheet name="Agriculture" sheetId="6" r:id="rId6"/>
    <sheet name="Mining" sheetId="7" r:id="rId7"/>
    <sheet name="Utilities" sheetId="8" r:id="rId8"/>
    <sheet name="Construction" sheetId="9" r:id="rId9"/>
    <sheet name="Manufacturing" sheetId="10" r:id="rId10"/>
    <sheet name="Wholesale" sheetId="11" r:id="rId11"/>
    <sheet name="Retail" sheetId="12" r:id="rId12"/>
    <sheet name="Transport&amp;Warehouse" sheetId="13" r:id="rId13"/>
    <sheet name="Information" sheetId="14" r:id="rId14"/>
    <sheet name="Finance" sheetId="15" r:id="rId15"/>
    <sheet name="Real Estate" sheetId="16" r:id="rId16"/>
    <sheet name="Prof Services" sheetId="17" r:id="rId17"/>
    <sheet name="Mgmt of Companies" sheetId="18" r:id="rId18"/>
    <sheet name="Admin Support" sheetId="19" r:id="rId19"/>
    <sheet name="Education" sheetId="20" r:id="rId20"/>
    <sheet name="Health&amp;Social" sheetId="21" r:id="rId21"/>
    <sheet name="Art&amp;Entertainment" sheetId="22" r:id="rId22"/>
    <sheet name="Hospitality" sheetId="23" r:id="rId23"/>
    <sheet name="Other Services" sheetId="24" r:id="rId24"/>
    <sheet name="Unknown" sheetId="25" r:id="rId25"/>
    <sheet name="Raw Data" sheetId="28" state="hidden" r:id="rId26"/>
    <sheet name="12Mo Totals" sheetId="29" state="hidden" r:id="rId27"/>
    <sheet name="Count" sheetId="27" state="hidden" r:id="rId28"/>
    <sheet name="IndexData" sheetId="30" state="hidden" r:id="rId29"/>
  </sheets>
  <definedNames>
    <definedName name="_xlnm.Print_Area" localSheetId="26">'12Mo Totals'!$B$4:$W$5</definedName>
    <definedName name="_xlnm.Print_Area" localSheetId="18">'Admin Support'!$A$1:$M$29</definedName>
    <definedName name="_xlnm.Print_Area" localSheetId="5">Agriculture!$A$1:$M$29</definedName>
    <definedName name="_xlnm.Print_Area" localSheetId="21">'Art&amp;Entertainment'!$A$1:$M$29</definedName>
    <definedName name="_xlnm.Print_Area" localSheetId="8">Construction!$A$1:$M$29</definedName>
    <definedName name="_xlnm.Print_Area" localSheetId="27">Count!$A$1:$D$50</definedName>
    <definedName name="_xlnm.Print_Area" localSheetId="19">Education!$A$1:$M$29</definedName>
    <definedName name="_xlnm.Print_Area" localSheetId="14">Finance!$A$1:$M$29</definedName>
    <definedName name="_xlnm.Print_Area" localSheetId="20">'Health&amp;Social'!$A$1:$M$29</definedName>
    <definedName name="_xlnm.Print_Area" localSheetId="22">Hospitality!$A$1:$M$29</definedName>
    <definedName name="_xlnm.Print_Area" localSheetId="13">Information!$A$1:$M$29</definedName>
    <definedName name="_xlnm.Print_Area" localSheetId="3">'Major Sectors'!$A$1:$M$28</definedName>
    <definedName name="_xlnm.Print_Area" localSheetId="9">Manufacturing!$A$1:$M$29</definedName>
    <definedName name="_xlnm.Print_Area" localSheetId="17">'Mgmt of Companies'!$A$1:$M$29</definedName>
    <definedName name="_xlnm.Print_Area" localSheetId="6">Mining!$A$1:$M$29</definedName>
    <definedName name="_xlnm.Print_Area" localSheetId="23">'Other Services'!$A$1:$M$29</definedName>
    <definedName name="_xlnm.Print_Area" localSheetId="1">Overview!$A$1:$E$77</definedName>
    <definedName name="_xlnm.Print_Area" localSheetId="16">'Prof Services'!$A$1:$M$29</definedName>
    <definedName name="_xlnm.Print_Area" localSheetId="15">'Real Estate'!$A$1:$M$29</definedName>
    <definedName name="_xlnm.Print_Area" localSheetId="11">Retail!$A$1:$M$29</definedName>
    <definedName name="_xlnm.Print_Area" localSheetId="4">Total!$A$1:$M$28</definedName>
    <definedName name="_xlnm.Print_Area" localSheetId="12">'Transport&amp;Warehouse'!$A$1:$M$29</definedName>
    <definedName name="_xlnm.Print_Area" localSheetId="24">Unknown!$A$1:$M$29</definedName>
    <definedName name="_xlnm.Print_Area" localSheetId="7">Utilities!$A$1:$M$29</definedName>
    <definedName name="_xlnm.Print_Area" localSheetId="10">Wholesale!$A$1:$M$29</definedName>
  </definedNames>
  <calcPr calcId="152511"/>
  <webPublishObjects count="3">
    <webPublishObject id="10537" divId="NAICS corporate-tax-payment-graph_10537" destinationFile="C:\Documents and Settings\bodedebr\Desktop\NAICS corporate-tax-payment-graph MHTML.mht"/>
    <webPublishObject id="1133" divId="NAICS corporate-tax-payment-graph_1133" destinationFile="C:\Documents and Settings\bodedebr\Desktop\NAICS corporate-tax-payment-graph MHTML.mht"/>
    <webPublishObject id="10067" divId="NAICS corporate-tax-payment-graph_10067" destinationFile="C:\Documents and Settings\bodedebr\Desktop\NAICS corporate-tax-payment-graph HTML.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6" i="1" l="1"/>
  <c r="E11" i="1" l="1"/>
  <c r="D11" i="1"/>
  <c r="E71" i="1"/>
  <c r="D71" i="1"/>
  <c r="V68" i="29"/>
  <c r="V6" i="29"/>
  <c r="W6" i="29"/>
  <c r="V7" i="29"/>
  <c r="W7" i="29"/>
  <c r="V8" i="29"/>
  <c r="W8" i="29"/>
  <c r="V9" i="29"/>
  <c r="W9" i="29"/>
  <c r="V10" i="29"/>
  <c r="W10" i="29"/>
  <c r="V11" i="29"/>
  <c r="W11" i="29"/>
  <c r="V12" i="29"/>
  <c r="W12" i="29"/>
  <c r="V13" i="29"/>
  <c r="W13" i="29"/>
  <c r="V14" i="29"/>
  <c r="W14" i="29"/>
  <c r="V15" i="29"/>
  <c r="W15" i="29"/>
  <c r="V16" i="29"/>
  <c r="W16" i="29"/>
  <c r="V17" i="29"/>
  <c r="W17" i="29"/>
  <c r="V18" i="29"/>
  <c r="W18" i="29"/>
  <c r="V19" i="29"/>
  <c r="W19" i="29"/>
  <c r="V20" i="29"/>
  <c r="W20" i="29"/>
  <c r="V21" i="29"/>
  <c r="W21" i="29"/>
  <c r="V22" i="29"/>
  <c r="W22" i="29"/>
  <c r="V23" i="29"/>
  <c r="W23" i="29"/>
  <c r="V24" i="29"/>
  <c r="W24" i="29"/>
  <c r="V25" i="29"/>
  <c r="W25" i="29"/>
  <c r="V26" i="29"/>
  <c r="W26" i="29"/>
  <c r="V27" i="29"/>
  <c r="W27" i="29"/>
  <c r="V28" i="29"/>
  <c r="W28" i="29"/>
  <c r="V29" i="29"/>
  <c r="W29" i="29"/>
  <c r="V30" i="29"/>
  <c r="W30" i="29"/>
  <c r="V31" i="29"/>
  <c r="W31" i="29"/>
  <c r="V32" i="29"/>
  <c r="W32" i="29"/>
  <c r="V33" i="29"/>
  <c r="W33" i="29"/>
  <c r="V34" i="29"/>
  <c r="W34" i="29"/>
  <c r="V35" i="29"/>
  <c r="W35" i="29"/>
  <c r="V36" i="29"/>
  <c r="W36" i="29"/>
  <c r="V37" i="29"/>
  <c r="W37" i="29"/>
  <c r="V38" i="29"/>
  <c r="W38" i="29"/>
  <c r="V39" i="29"/>
  <c r="W39" i="29"/>
  <c r="V40" i="29"/>
  <c r="W40" i="29"/>
  <c r="V41" i="29"/>
  <c r="W41" i="29"/>
  <c r="V42" i="29"/>
  <c r="W42" i="29"/>
  <c r="V43" i="29"/>
  <c r="W43" i="29"/>
  <c r="V44" i="29"/>
  <c r="W44" i="29"/>
  <c r="V45" i="29"/>
  <c r="W45" i="29"/>
  <c r="V46" i="29"/>
  <c r="W46" i="29"/>
  <c r="V47" i="29"/>
  <c r="W47" i="29"/>
  <c r="V48" i="29"/>
  <c r="W48" i="29"/>
  <c r="V49" i="29"/>
  <c r="W49" i="29"/>
  <c r="V50" i="29"/>
  <c r="W50" i="29"/>
  <c r="V51" i="29"/>
  <c r="W51" i="29"/>
  <c r="V52" i="29"/>
  <c r="W52" i="29"/>
  <c r="V53" i="29"/>
  <c r="W53" i="29"/>
  <c r="V54" i="29"/>
  <c r="W54" i="29"/>
  <c r="V55" i="29"/>
  <c r="W55" i="29"/>
  <c r="V56" i="29"/>
  <c r="W56" i="29"/>
  <c r="V57" i="29"/>
  <c r="W57" i="29"/>
  <c r="V58" i="29"/>
  <c r="W58" i="29"/>
  <c r="V59" i="29"/>
  <c r="W59" i="29"/>
  <c r="V60" i="29"/>
  <c r="W60" i="29"/>
  <c r="V61" i="29"/>
  <c r="W61" i="29"/>
  <c r="V62" i="29"/>
  <c r="W62" i="29"/>
  <c r="V63" i="29"/>
  <c r="W63" i="29"/>
  <c r="V64" i="29"/>
  <c r="W64" i="29"/>
  <c r="V65" i="29"/>
  <c r="W65" i="29"/>
  <c r="V66" i="29"/>
  <c r="W66" i="29"/>
  <c r="V67" i="29"/>
  <c r="W67" i="29"/>
  <c r="W68" i="29"/>
  <c r="V69" i="29"/>
  <c r="W69" i="29"/>
  <c r="V70" i="29"/>
  <c r="W70" i="29"/>
  <c r="V71" i="29"/>
  <c r="W71" i="29"/>
  <c r="V72" i="29"/>
  <c r="W72" i="29"/>
  <c r="V73" i="29"/>
  <c r="W73" i="29"/>
  <c r="V74" i="29"/>
  <c r="W74" i="29"/>
  <c r="V75" i="29"/>
  <c r="W75" i="29"/>
  <c r="V76" i="29"/>
  <c r="W76" i="29"/>
  <c r="V77" i="29"/>
  <c r="W77" i="29"/>
  <c r="V78" i="29"/>
  <c r="W78" i="29"/>
  <c r="V79" i="29"/>
  <c r="W79" i="29"/>
  <c r="V80" i="29"/>
  <c r="W80" i="29"/>
  <c r="V81" i="29"/>
  <c r="W81" i="29"/>
  <c r="V82" i="29"/>
  <c r="W82" i="29"/>
  <c r="V83" i="29"/>
  <c r="W83" i="29"/>
  <c r="V84" i="29"/>
  <c r="W84" i="29"/>
  <c r="V85" i="29"/>
  <c r="W85" i="29"/>
  <c r="V86" i="29"/>
  <c r="W86" i="29"/>
  <c r="V87" i="29"/>
  <c r="W87" i="29"/>
  <c r="V88" i="29"/>
  <c r="W88" i="29"/>
  <c r="V89" i="29"/>
  <c r="W89" i="29"/>
  <c r="V90" i="29"/>
  <c r="W90" i="29"/>
  <c r="V91" i="29"/>
  <c r="W91" i="29"/>
  <c r="V92" i="29"/>
  <c r="W92" i="29"/>
  <c r="V93" i="29"/>
  <c r="W93" i="29"/>
  <c r="V94" i="29"/>
  <c r="W94" i="29"/>
  <c r="V95" i="29"/>
  <c r="W95" i="29"/>
  <c r="V96" i="29"/>
  <c r="W96" i="29"/>
  <c r="V97" i="29"/>
  <c r="W97" i="29"/>
  <c r="V98" i="29"/>
  <c r="W98" i="29"/>
  <c r="V99" i="29"/>
  <c r="W99" i="29"/>
  <c r="V100" i="29"/>
  <c r="W100" i="29"/>
  <c r="V101" i="29"/>
  <c r="W101" i="29"/>
  <c r="V102" i="29"/>
  <c r="W102" i="29"/>
  <c r="V103" i="29"/>
  <c r="W103" i="29"/>
  <c r="V104" i="29"/>
  <c r="W104" i="29"/>
  <c r="V105" i="29"/>
  <c r="W105" i="29"/>
  <c r="V106" i="29"/>
  <c r="W106" i="29"/>
  <c r="V107" i="29"/>
  <c r="W107" i="29"/>
  <c r="V108" i="29"/>
  <c r="W108" i="29"/>
  <c r="V109" i="29"/>
  <c r="W109" i="29"/>
  <c r="V110" i="29"/>
  <c r="W110" i="29"/>
  <c r="V111" i="29"/>
  <c r="W111" i="29"/>
  <c r="V112" i="29"/>
  <c r="W112" i="29"/>
  <c r="V113" i="29"/>
  <c r="W113" i="29"/>
  <c r="W5" i="29"/>
  <c r="V5" i="29"/>
  <c r="C24" i="30" l="1"/>
  <c r="C6" i="30"/>
  <c r="C16" i="30"/>
  <c r="F11" i="1"/>
  <c r="C29" i="30"/>
  <c r="C41" i="30"/>
  <c r="C77" i="30"/>
  <c r="E72" i="1"/>
  <c r="E12" i="1"/>
  <c r="C107" i="30"/>
  <c r="D72" i="1"/>
  <c r="W63" i="30"/>
  <c r="B2" i="25"/>
  <c r="B28" i="25"/>
  <c r="B28" i="24"/>
  <c r="B28" i="23"/>
  <c r="B28" i="22"/>
  <c r="B28" i="21"/>
  <c r="B28" i="20"/>
  <c r="B28" i="19"/>
  <c r="B28" i="18"/>
  <c r="B28" i="17"/>
  <c r="B28" i="16"/>
  <c r="B28" i="15"/>
  <c r="B28" i="14"/>
  <c r="B28" i="13"/>
  <c r="B28" i="12"/>
  <c r="B28" i="11"/>
  <c r="B28" i="10"/>
  <c r="B28" i="9"/>
  <c r="B28" i="8"/>
  <c r="B28" i="7"/>
  <c r="B28" i="6"/>
  <c r="B28" i="5"/>
  <c r="B28" i="4"/>
  <c r="B58" i="32"/>
  <c r="B2" i="32"/>
  <c r="A74" i="2"/>
  <c r="B76" i="1"/>
  <c r="B2" i="1"/>
  <c r="D9" i="1"/>
  <c r="E9" i="1"/>
  <c r="A1" i="29"/>
  <c r="A6" i="29"/>
  <c r="A120" i="29" s="1"/>
  <c r="B6" i="29"/>
  <c r="B120" i="29" s="1"/>
  <c r="A7" i="29"/>
  <c r="A121" i="29" s="1"/>
  <c r="B7" i="29"/>
  <c r="B121" i="29" s="1"/>
  <c r="A8" i="29"/>
  <c r="A122" i="29" s="1"/>
  <c r="B8" i="29"/>
  <c r="B122" i="29" s="1"/>
  <c r="A9" i="29"/>
  <c r="A123" i="29" s="1"/>
  <c r="B9" i="29"/>
  <c r="B9" i="30" s="1"/>
  <c r="A10" i="29"/>
  <c r="A124" i="29" s="1"/>
  <c r="B10" i="29"/>
  <c r="B124" i="29" s="1"/>
  <c r="A11" i="29"/>
  <c r="A125" i="29" s="1"/>
  <c r="B11" i="29"/>
  <c r="B125" i="29" s="1"/>
  <c r="A12" i="29"/>
  <c r="B12" i="29"/>
  <c r="B12" i="30" s="1"/>
  <c r="A13" i="29"/>
  <c r="A127" i="29" s="1"/>
  <c r="B13" i="29"/>
  <c r="B127" i="29" s="1"/>
  <c r="A14" i="29"/>
  <c r="A128" i="29" s="1"/>
  <c r="B14" i="29"/>
  <c r="B128" i="29" s="1"/>
  <c r="A15" i="29"/>
  <c r="A129" i="29" s="1"/>
  <c r="B15" i="29"/>
  <c r="B129" i="29" s="1"/>
  <c r="A16" i="29"/>
  <c r="A16" i="30" s="1"/>
  <c r="B16" i="29"/>
  <c r="B130" i="29" s="1"/>
  <c r="A17" i="29"/>
  <c r="A131" i="29" s="1"/>
  <c r="B17" i="29"/>
  <c r="B17" i="30" s="1"/>
  <c r="A18" i="29"/>
  <c r="B18" i="29"/>
  <c r="B132" i="29" s="1"/>
  <c r="A19" i="29"/>
  <c r="A19" i="30" s="1"/>
  <c r="B19" i="29"/>
  <c r="B133" i="29" s="1"/>
  <c r="A20" i="29"/>
  <c r="A134" i="29" s="1"/>
  <c r="B20" i="29"/>
  <c r="B134" i="29" s="1"/>
  <c r="A21" i="29"/>
  <c r="A135" i="29" s="1"/>
  <c r="B21" i="29"/>
  <c r="B21" i="30" s="1"/>
  <c r="A22" i="29"/>
  <c r="A136" i="29" s="1"/>
  <c r="B22" i="29"/>
  <c r="B136" i="29" s="1"/>
  <c r="A23" i="29"/>
  <c r="A23" i="30" s="1"/>
  <c r="B23" i="29"/>
  <c r="B23" i="30" s="1"/>
  <c r="A24" i="29"/>
  <c r="A138" i="29" s="1"/>
  <c r="B24" i="29"/>
  <c r="B138" i="29" s="1"/>
  <c r="A25" i="29"/>
  <c r="A139" i="29" s="1"/>
  <c r="B25" i="29"/>
  <c r="B25" i="30" s="1"/>
  <c r="A26" i="29"/>
  <c r="A26" i="30" s="1"/>
  <c r="B26" i="29"/>
  <c r="B140" i="29" s="1"/>
  <c r="A27" i="29"/>
  <c r="A141" i="29" s="1"/>
  <c r="B27" i="29"/>
  <c r="B27" i="30" s="1"/>
  <c r="A28" i="29"/>
  <c r="A142" i="29" s="1"/>
  <c r="B28" i="29"/>
  <c r="B28" i="30" s="1"/>
  <c r="A29" i="29"/>
  <c r="A29" i="30" s="1"/>
  <c r="B29" i="29"/>
  <c r="B143" i="29" s="1"/>
  <c r="A30" i="29"/>
  <c r="A144" i="29" s="1"/>
  <c r="B30" i="29"/>
  <c r="B144" i="29" s="1"/>
  <c r="A31" i="29"/>
  <c r="A145" i="29" s="1"/>
  <c r="B31" i="29"/>
  <c r="B31" i="30" s="1"/>
  <c r="A32" i="29"/>
  <c r="A146" i="29" s="1"/>
  <c r="B32" i="29"/>
  <c r="B32" i="30" s="1"/>
  <c r="A33" i="29"/>
  <c r="A147" i="29" s="1"/>
  <c r="B33" i="29"/>
  <c r="B147" i="29" s="1"/>
  <c r="A34" i="29"/>
  <c r="A148" i="29" s="1"/>
  <c r="B34" i="29"/>
  <c r="B148" i="29" s="1"/>
  <c r="A35" i="29"/>
  <c r="A149" i="29" s="1"/>
  <c r="B35" i="29"/>
  <c r="B149" i="29" s="1"/>
  <c r="A36" i="29"/>
  <c r="B36" i="29"/>
  <c r="A37" i="29"/>
  <c r="A37" i="30" s="1"/>
  <c r="B37" i="29"/>
  <c r="B151" i="29" s="1"/>
  <c r="A38" i="29"/>
  <c r="A38" i="30" s="1"/>
  <c r="B38" i="29"/>
  <c r="B152" i="29" s="1"/>
  <c r="A39" i="29"/>
  <c r="A39" i="30" s="1"/>
  <c r="B39" i="29"/>
  <c r="B153" i="29" s="1"/>
  <c r="A40" i="29"/>
  <c r="A40" i="30" s="1"/>
  <c r="B40" i="29"/>
  <c r="B154" i="29" s="1"/>
  <c r="A41" i="29"/>
  <c r="A155" i="29" s="1"/>
  <c r="B41" i="29"/>
  <c r="B155" i="29" s="1"/>
  <c r="A42" i="29"/>
  <c r="A156" i="29" s="1"/>
  <c r="B42" i="29"/>
  <c r="B156" i="29" s="1"/>
  <c r="A43" i="29"/>
  <c r="A157" i="29" s="1"/>
  <c r="B43" i="29"/>
  <c r="B157" i="29" s="1"/>
  <c r="A44" i="29"/>
  <c r="A158" i="29" s="1"/>
  <c r="B44" i="29"/>
  <c r="B44" i="30" s="1"/>
  <c r="A45" i="29"/>
  <c r="A159" i="29" s="1"/>
  <c r="B45" i="29"/>
  <c r="B45" i="30" s="1"/>
  <c r="A46" i="29"/>
  <c r="A160" i="29" s="1"/>
  <c r="B46" i="29"/>
  <c r="B46" i="30" s="1"/>
  <c r="A47" i="29"/>
  <c r="A161" i="29" s="1"/>
  <c r="B47" i="29"/>
  <c r="A48" i="29"/>
  <c r="A48" i="30" s="1"/>
  <c r="B48" i="29"/>
  <c r="B48" i="30" s="1"/>
  <c r="A49" i="29"/>
  <c r="A163" i="29" s="1"/>
  <c r="B49" i="29"/>
  <c r="B49" i="30" s="1"/>
  <c r="A50" i="29"/>
  <c r="A164" i="29" s="1"/>
  <c r="B50" i="29"/>
  <c r="B164" i="29" s="1"/>
  <c r="A51" i="29"/>
  <c r="A51" i="30" s="1"/>
  <c r="B51" i="29"/>
  <c r="B165" i="29" s="1"/>
  <c r="A52" i="29"/>
  <c r="A166" i="29" s="1"/>
  <c r="B52" i="29"/>
  <c r="B166" i="29" s="1"/>
  <c r="A53" i="29"/>
  <c r="A53" i="30" s="1"/>
  <c r="B53" i="29"/>
  <c r="B53" i="30" s="1"/>
  <c r="A54" i="29"/>
  <c r="A54" i="30" s="1"/>
  <c r="B54" i="29"/>
  <c r="B168" i="29" s="1"/>
  <c r="A55" i="29"/>
  <c r="A169" i="29" s="1"/>
  <c r="B55" i="29"/>
  <c r="B169" i="29" s="1"/>
  <c r="A56" i="29"/>
  <c r="A170" i="29" s="1"/>
  <c r="B56" i="29"/>
  <c r="B170" i="29" s="1"/>
  <c r="A57" i="29"/>
  <c r="A57" i="30" s="1"/>
  <c r="B57" i="29"/>
  <c r="B171" i="29" s="1"/>
  <c r="A58" i="29"/>
  <c r="A172" i="29" s="1"/>
  <c r="B58" i="29"/>
  <c r="B58" i="30" s="1"/>
  <c r="A59" i="29"/>
  <c r="A173" i="29" s="1"/>
  <c r="B59" i="29"/>
  <c r="B173" i="29" s="1"/>
  <c r="A60" i="29"/>
  <c r="B60" i="29"/>
  <c r="B60" i="30" s="1"/>
  <c r="A61" i="29"/>
  <c r="A61" i="30" s="1"/>
  <c r="B61" i="29"/>
  <c r="A62" i="29"/>
  <c r="A176" i="29" s="1"/>
  <c r="B62" i="29"/>
  <c r="B62" i="30" s="1"/>
  <c r="A63" i="29"/>
  <c r="A63" i="30" s="1"/>
  <c r="B63" i="29"/>
  <c r="B177" i="29" s="1"/>
  <c r="A64" i="29"/>
  <c r="A178" i="29" s="1"/>
  <c r="B64" i="29"/>
  <c r="B178" i="29" s="1"/>
  <c r="A65" i="29"/>
  <c r="A179" i="29" s="1"/>
  <c r="B65" i="29"/>
  <c r="B179" i="29" s="1"/>
  <c r="A66" i="29"/>
  <c r="A180" i="29" s="1"/>
  <c r="B66" i="29"/>
  <c r="B66" i="30" s="1"/>
  <c r="A67" i="29"/>
  <c r="A181" i="29" s="1"/>
  <c r="B67" i="29"/>
  <c r="B181" i="29" s="1"/>
  <c r="A68" i="29"/>
  <c r="A182" i="29" s="1"/>
  <c r="B68" i="29"/>
  <c r="B68" i="30" s="1"/>
  <c r="A69" i="29"/>
  <c r="A183" i="29" s="1"/>
  <c r="B69" i="29"/>
  <c r="B183" i="29" s="1"/>
  <c r="A70" i="29"/>
  <c r="B70" i="29"/>
  <c r="B70" i="30" s="1"/>
  <c r="A71" i="29"/>
  <c r="A185" i="29" s="1"/>
  <c r="B71" i="29"/>
  <c r="B185" i="29" s="1"/>
  <c r="A72" i="29"/>
  <c r="A72" i="30" s="1"/>
  <c r="B72" i="29"/>
  <c r="B186" i="29" s="1"/>
  <c r="A73" i="29"/>
  <c r="A73" i="30" s="1"/>
  <c r="B73" i="29"/>
  <c r="B73" i="30" s="1"/>
  <c r="A74" i="29"/>
  <c r="A74" i="30" s="1"/>
  <c r="B74" i="29"/>
  <c r="B188" i="29" s="1"/>
  <c r="A75" i="29"/>
  <c r="A75" i="30" s="1"/>
  <c r="B75" i="29"/>
  <c r="B189" i="29" s="1"/>
  <c r="A76" i="29"/>
  <c r="A190" i="29" s="1"/>
  <c r="B76" i="29"/>
  <c r="B190" i="29" s="1"/>
  <c r="A77" i="29"/>
  <c r="A77" i="30" s="1"/>
  <c r="B77" i="29"/>
  <c r="B191" i="29" s="1"/>
  <c r="A78" i="29"/>
  <c r="A78" i="30" s="1"/>
  <c r="B78" i="29"/>
  <c r="B78" i="30" s="1"/>
  <c r="A79" i="29"/>
  <c r="A193" i="29" s="1"/>
  <c r="B79" i="29"/>
  <c r="B193" i="29" s="1"/>
  <c r="A80" i="29"/>
  <c r="A194" i="29" s="1"/>
  <c r="B80" i="29"/>
  <c r="B194" i="29" s="1"/>
  <c r="A81" i="29"/>
  <c r="A195" i="29" s="1"/>
  <c r="B81" i="29"/>
  <c r="B81" i="30" s="1"/>
  <c r="A82" i="29"/>
  <c r="A82" i="30" s="1"/>
  <c r="B82" i="29"/>
  <c r="B196" i="29" s="1"/>
  <c r="A83" i="29"/>
  <c r="B83" i="29"/>
  <c r="B83" i="30" s="1"/>
  <c r="A84" i="29"/>
  <c r="A198" i="29" s="1"/>
  <c r="B84" i="29"/>
  <c r="B198" i="29" s="1"/>
  <c r="A85" i="29"/>
  <c r="A199" i="29" s="1"/>
  <c r="B85" i="29"/>
  <c r="A86" i="29"/>
  <c r="A200" i="29" s="1"/>
  <c r="B86" i="29"/>
  <c r="B86" i="30" s="1"/>
  <c r="A87" i="29"/>
  <c r="A201" i="29" s="1"/>
  <c r="B87" i="29"/>
  <c r="B201" i="29" s="1"/>
  <c r="A88" i="29"/>
  <c r="A202" i="29" s="1"/>
  <c r="B88" i="29"/>
  <c r="B202" i="29" s="1"/>
  <c r="A89" i="29"/>
  <c r="A203" i="29" s="1"/>
  <c r="B89" i="29"/>
  <c r="B89" i="30" s="1"/>
  <c r="A90" i="29"/>
  <c r="A90" i="30" s="1"/>
  <c r="B90" i="29"/>
  <c r="B204" i="29" s="1"/>
  <c r="A91" i="29"/>
  <c r="A91" i="30" s="1"/>
  <c r="B91" i="29"/>
  <c r="B205" i="29" s="1"/>
  <c r="A92" i="29"/>
  <c r="A92" i="30" s="1"/>
  <c r="B92" i="29"/>
  <c r="B206" i="29" s="1"/>
  <c r="A93" i="29"/>
  <c r="A207" i="29" s="1"/>
  <c r="B93" i="29"/>
  <c r="B93" i="30" s="1"/>
  <c r="A94" i="29"/>
  <c r="A208" i="29" s="1"/>
  <c r="B94" i="29"/>
  <c r="B94" i="30" s="1"/>
  <c r="A95" i="29"/>
  <c r="B95" i="29"/>
  <c r="B95" i="30" s="1"/>
  <c r="A96" i="29"/>
  <c r="A210" i="29" s="1"/>
  <c r="B96" i="29"/>
  <c r="B96" i="30" s="1"/>
  <c r="A97" i="29"/>
  <c r="A97" i="30" s="1"/>
  <c r="B97" i="29"/>
  <c r="B211" i="29" s="1"/>
  <c r="A98" i="29"/>
  <c r="A98" i="30" s="1"/>
  <c r="B98" i="29"/>
  <c r="A99" i="29"/>
  <c r="A213" i="29" s="1"/>
  <c r="B99" i="29"/>
  <c r="B99" i="30" s="1"/>
  <c r="A100" i="29"/>
  <c r="A214" i="29" s="1"/>
  <c r="B100" i="29"/>
  <c r="B214" i="29" s="1"/>
  <c r="A101" i="29"/>
  <c r="A101" i="30" s="1"/>
  <c r="B101" i="29"/>
  <c r="B215" i="29" s="1"/>
  <c r="A102" i="29"/>
  <c r="A216" i="29" s="1"/>
  <c r="B102" i="29"/>
  <c r="B216" i="29" s="1"/>
  <c r="A103" i="29"/>
  <c r="A217" i="29" s="1"/>
  <c r="B103" i="29"/>
  <c r="B217" i="29" s="1"/>
  <c r="A104" i="29"/>
  <c r="A218" i="29" s="1"/>
  <c r="B104" i="29"/>
  <c r="A105" i="29"/>
  <c r="A219" i="29" s="1"/>
  <c r="B105" i="29"/>
  <c r="B105" i="30" s="1"/>
  <c r="A106" i="29"/>
  <c r="A220" i="29" s="1"/>
  <c r="B106" i="29"/>
  <c r="B220" i="29" s="1"/>
  <c r="A107" i="29"/>
  <c r="A107" i="30" s="1"/>
  <c r="B107" i="29"/>
  <c r="B107" i="30" s="1"/>
  <c r="A108" i="29"/>
  <c r="A108" i="30" s="1"/>
  <c r="B108" i="29"/>
  <c r="B222" i="29" s="1"/>
  <c r="A109" i="29"/>
  <c r="A109" i="30" s="1"/>
  <c r="B109" i="29"/>
  <c r="B223" i="29" s="1"/>
  <c r="A110" i="29"/>
  <c r="A224" i="29" s="1"/>
  <c r="B110" i="29"/>
  <c r="B110" i="30" s="1"/>
  <c r="A111" i="29"/>
  <c r="A225" i="29" s="1"/>
  <c r="B111" i="29"/>
  <c r="B111" i="30" s="1"/>
  <c r="A112" i="29"/>
  <c r="A226" i="29" s="1"/>
  <c r="B112" i="29"/>
  <c r="B226" i="29" s="1"/>
  <c r="A113" i="29"/>
  <c r="A227" i="29" s="1"/>
  <c r="B113" i="29"/>
  <c r="B227" i="29" s="1"/>
  <c r="B5" i="29"/>
  <c r="B119" i="29" s="1"/>
  <c r="A5" i="29"/>
  <c r="A5" i="30" s="1"/>
  <c r="U101" i="29"/>
  <c r="E69" i="1" s="1"/>
  <c r="U113" i="29"/>
  <c r="D69" i="1" s="1"/>
  <c r="E68" i="1"/>
  <c r="D68" i="1"/>
  <c r="T101" i="29"/>
  <c r="E66" i="1" s="1"/>
  <c r="T113" i="29"/>
  <c r="D66" i="1" s="1"/>
  <c r="E65" i="1"/>
  <c r="D65" i="1"/>
  <c r="S101" i="29"/>
  <c r="E63" i="1" s="1"/>
  <c r="S113" i="29"/>
  <c r="D63" i="1" s="1"/>
  <c r="E62" i="1"/>
  <c r="D62" i="1"/>
  <c r="R101" i="29"/>
  <c r="R113" i="29"/>
  <c r="D60" i="1" s="1"/>
  <c r="E59" i="1"/>
  <c r="D59" i="1"/>
  <c r="Q101" i="29"/>
  <c r="E57" i="1" s="1"/>
  <c r="Q113" i="29"/>
  <c r="D57" i="1" s="1"/>
  <c r="E56" i="1"/>
  <c r="D56" i="1"/>
  <c r="P101" i="29"/>
  <c r="E54" i="1" s="1"/>
  <c r="P113" i="29"/>
  <c r="D54" i="1" s="1"/>
  <c r="E53" i="1"/>
  <c r="D53" i="1"/>
  <c r="O101" i="29"/>
  <c r="E51" i="1" s="1"/>
  <c r="O113" i="29"/>
  <c r="D51" i="1" s="1"/>
  <c r="E50" i="1"/>
  <c r="D50" i="1"/>
  <c r="G50" i="1" s="1"/>
  <c r="N101" i="29"/>
  <c r="N113" i="29"/>
  <c r="D48" i="1" s="1"/>
  <c r="E47" i="1"/>
  <c r="D47" i="1"/>
  <c r="M101" i="29"/>
  <c r="E45" i="1" s="1"/>
  <c r="M113" i="29"/>
  <c r="D45" i="1" s="1"/>
  <c r="E44" i="1"/>
  <c r="D44" i="1"/>
  <c r="L101" i="29"/>
  <c r="L113" i="29"/>
  <c r="D42" i="1" s="1"/>
  <c r="E41" i="1"/>
  <c r="D41" i="1"/>
  <c r="K101" i="29"/>
  <c r="E39" i="1" s="1"/>
  <c r="K113" i="29"/>
  <c r="D39" i="1" s="1"/>
  <c r="E38" i="1"/>
  <c r="D38" i="1"/>
  <c r="J101" i="29"/>
  <c r="E36" i="1" s="1"/>
  <c r="J113" i="29"/>
  <c r="D36" i="1" s="1"/>
  <c r="E35" i="1"/>
  <c r="D35" i="1"/>
  <c r="I101" i="29"/>
  <c r="E33" i="1" s="1"/>
  <c r="I113" i="29"/>
  <c r="D33" i="1" s="1"/>
  <c r="E32" i="1"/>
  <c r="D32" i="1"/>
  <c r="H101" i="29"/>
  <c r="E30" i="1" s="1"/>
  <c r="H113" i="29"/>
  <c r="D30" i="1" s="1"/>
  <c r="E29" i="1"/>
  <c r="D29" i="1"/>
  <c r="G101" i="29"/>
  <c r="E27" i="1" s="1"/>
  <c r="G113" i="29"/>
  <c r="D27" i="1" s="1"/>
  <c r="E26" i="1"/>
  <c r="D26" i="1"/>
  <c r="F101" i="29"/>
  <c r="E24" i="1" s="1"/>
  <c r="F113" i="29"/>
  <c r="D24" i="1" s="1"/>
  <c r="E23" i="1"/>
  <c r="D23" i="1"/>
  <c r="E101" i="29"/>
  <c r="E21" i="1" s="1"/>
  <c r="E113" i="29"/>
  <c r="D21" i="1" s="1"/>
  <c r="E20" i="1"/>
  <c r="D20" i="1"/>
  <c r="D101" i="29"/>
  <c r="E18" i="1" s="1"/>
  <c r="D113" i="29"/>
  <c r="D18" i="1" s="1"/>
  <c r="E17" i="1"/>
  <c r="D17" i="1"/>
  <c r="C101" i="29"/>
  <c r="E15" i="1" s="1"/>
  <c r="C113" i="29"/>
  <c r="D15" i="1" s="1"/>
  <c r="E14" i="1"/>
  <c r="D14" i="1"/>
  <c r="B2" i="19"/>
  <c r="B2" i="24"/>
  <c r="B2" i="23"/>
  <c r="B2" i="22"/>
  <c r="B2" i="21"/>
  <c r="B2" i="20"/>
  <c r="B2" i="18"/>
  <c r="B2" i="17"/>
  <c r="B2" i="16"/>
  <c r="B2" i="15"/>
  <c r="B2" i="14"/>
  <c r="B2" i="13"/>
  <c r="B2" i="12"/>
  <c r="B2" i="11"/>
  <c r="B2" i="9"/>
  <c r="B2" i="8"/>
  <c r="B2" i="7"/>
  <c r="B2" i="6"/>
  <c r="B2" i="10"/>
  <c r="C78" i="29"/>
  <c r="C5" i="29"/>
  <c r="D5" i="30" s="1"/>
  <c r="D78" i="29"/>
  <c r="D5" i="29"/>
  <c r="E78" i="29"/>
  <c r="E5" i="29"/>
  <c r="F78" i="29"/>
  <c r="F5" i="29"/>
  <c r="G78" i="29"/>
  <c r="G5" i="29"/>
  <c r="H78" i="29"/>
  <c r="H5" i="29"/>
  <c r="I78" i="29"/>
  <c r="I5" i="29"/>
  <c r="J78" i="29"/>
  <c r="J5" i="29"/>
  <c r="K78" i="29"/>
  <c r="K5" i="29"/>
  <c r="L5" i="30" s="1"/>
  <c r="L78" i="29"/>
  <c r="L5" i="29"/>
  <c r="M78" i="29"/>
  <c r="M5" i="29"/>
  <c r="N78" i="29"/>
  <c r="N5" i="29"/>
  <c r="O78" i="29"/>
  <c r="O5" i="29"/>
  <c r="P5" i="30" s="1"/>
  <c r="P78" i="29"/>
  <c r="P5" i="29"/>
  <c r="Q78" i="29"/>
  <c r="Q5" i="29"/>
  <c r="R78" i="29"/>
  <c r="R5" i="29"/>
  <c r="S5" i="30" s="1"/>
  <c r="S78" i="29"/>
  <c r="S5" i="29"/>
  <c r="T78" i="29"/>
  <c r="T5" i="29"/>
  <c r="U78" i="29"/>
  <c r="U5" i="29"/>
  <c r="C79" i="29"/>
  <c r="D79" i="29"/>
  <c r="E79" i="29"/>
  <c r="F79" i="29"/>
  <c r="G79" i="29"/>
  <c r="H79" i="29"/>
  <c r="I79" i="30" s="1"/>
  <c r="I79" i="29"/>
  <c r="J79" i="29"/>
  <c r="K79" i="29"/>
  <c r="L79" i="29"/>
  <c r="M79" i="29"/>
  <c r="N79" i="29"/>
  <c r="O79" i="29"/>
  <c r="P79" i="29"/>
  <c r="Q79" i="29"/>
  <c r="R79" i="29"/>
  <c r="S79" i="29"/>
  <c r="T79" i="29"/>
  <c r="U79" i="29"/>
  <c r="C80" i="29"/>
  <c r="D80" i="29"/>
  <c r="E80" i="29"/>
  <c r="F80" i="29"/>
  <c r="G80" i="29"/>
  <c r="H80" i="29"/>
  <c r="I80" i="29"/>
  <c r="J80" i="29"/>
  <c r="K80" i="29"/>
  <c r="L80" i="30" s="1"/>
  <c r="L80" i="29"/>
  <c r="M80" i="29"/>
  <c r="N80" i="29"/>
  <c r="O80" i="29"/>
  <c r="P80" i="29"/>
  <c r="Q80" i="29"/>
  <c r="R80" i="29"/>
  <c r="S80" i="29"/>
  <c r="T80" i="29"/>
  <c r="U80" i="29"/>
  <c r="C81" i="29"/>
  <c r="D81" i="29"/>
  <c r="E81" i="29"/>
  <c r="F81" i="29"/>
  <c r="G81" i="30" s="1"/>
  <c r="G81" i="29"/>
  <c r="H81" i="29"/>
  <c r="I81" i="29"/>
  <c r="J81" i="29"/>
  <c r="K81" i="29"/>
  <c r="L81" i="29"/>
  <c r="M81" i="29"/>
  <c r="N81" i="29"/>
  <c r="O81" i="29"/>
  <c r="P81" i="29"/>
  <c r="Q81" i="29"/>
  <c r="R81" i="29"/>
  <c r="S81" i="29"/>
  <c r="T81" i="29"/>
  <c r="U81" i="29"/>
  <c r="C82" i="30"/>
  <c r="C82" i="29"/>
  <c r="D82" i="29"/>
  <c r="E82" i="29"/>
  <c r="F82" i="29"/>
  <c r="G82" i="29"/>
  <c r="H82" i="29"/>
  <c r="I82" i="29"/>
  <c r="J82" i="29"/>
  <c r="K82" i="29"/>
  <c r="L82" i="29"/>
  <c r="M82" i="29"/>
  <c r="N82" i="29"/>
  <c r="O82" i="29"/>
  <c r="P82" i="29"/>
  <c r="Q82" i="29"/>
  <c r="R82" i="29"/>
  <c r="S82" i="29"/>
  <c r="T82" i="29"/>
  <c r="U82" i="29"/>
  <c r="C83" i="29"/>
  <c r="D83" i="29"/>
  <c r="E83" i="29"/>
  <c r="F83" i="29"/>
  <c r="G83" i="29"/>
  <c r="H83" i="29"/>
  <c r="I83" i="30" s="1"/>
  <c r="I83" i="29"/>
  <c r="J83" i="29"/>
  <c r="K83" i="29"/>
  <c r="L83" i="29"/>
  <c r="M83" i="29"/>
  <c r="N83" i="29"/>
  <c r="O83" i="29"/>
  <c r="P83" i="29"/>
  <c r="Q83" i="29"/>
  <c r="R83" i="29"/>
  <c r="S83" i="29"/>
  <c r="T83" i="29"/>
  <c r="U83" i="29"/>
  <c r="C84" i="29"/>
  <c r="D84" i="29"/>
  <c r="E84" i="29"/>
  <c r="F84" i="29"/>
  <c r="G84" i="29"/>
  <c r="H84" i="29"/>
  <c r="I84" i="29"/>
  <c r="J84" i="29"/>
  <c r="K84" i="29"/>
  <c r="L84" i="29"/>
  <c r="M84" i="29"/>
  <c r="N84" i="29"/>
  <c r="O84" i="29"/>
  <c r="P84" i="29"/>
  <c r="Q84" i="29"/>
  <c r="R84" i="29"/>
  <c r="S84" i="29"/>
  <c r="T84" i="29"/>
  <c r="U84" i="29"/>
  <c r="C85" i="29"/>
  <c r="D85" i="29"/>
  <c r="E85" i="29"/>
  <c r="F85" i="29"/>
  <c r="G85" i="29"/>
  <c r="H85" i="29"/>
  <c r="I85" i="29"/>
  <c r="J85" i="29"/>
  <c r="K85" i="29"/>
  <c r="L85" i="29"/>
  <c r="M85" i="29"/>
  <c r="N85" i="29"/>
  <c r="O85" i="29"/>
  <c r="P85" i="29"/>
  <c r="Q85" i="29"/>
  <c r="R85" i="29"/>
  <c r="S85" i="29"/>
  <c r="T85" i="29"/>
  <c r="U85" i="29"/>
  <c r="C86" i="29"/>
  <c r="D86" i="29"/>
  <c r="E86" i="29"/>
  <c r="F86" i="29"/>
  <c r="G86" i="29"/>
  <c r="H86" i="29"/>
  <c r="I86" i="29"/>
  <c r="J86" i="29"/>
  <c r="K86" i="29"/>
  <c r="L86" i="29"/>
  <c r="M86" i="29"/>
  <c r="N86" i="29"/>
  <c r="O86" i="29"/>
  <c r="P86" i="29"/>
  <c r="Q86" i="29"/>
  <c r="R86" i="29"/>
  <c r="S86" i="29"/>
  <c r="T86" i="29"/>
  <c r="U86" i="29"/>
  <c r="C87" i="29"/>
  <c r="D87" i="29"/>
  <c r="E87" i="29"/>
  <c r="F87" i="29"/>
  <c r="G87" i="29"/>
  <c r="H87" i="29"/>
  <c r="I87" i="29"/>
  <c r="J87" i="29"/>
  <c r="K87" i="29"/>
  <c r="L87" i="29"/>
  <c r="M87" i="29"/>
  <c r="N87" i="29"/>
  <c r="O87" i="29"/>
  <c r="P87" i="29"/>
  <c r="Q87" i="29"/>
  <c r="R87" i="29"/>
  <c r="S87" i="29"/>
  <c r="T87" i="29"/>
  <c r="U87" i="29"/>
  <c r="C88" i="30"/>
  <c r="C88" i="29"/>
  <c r="D88" i="29"/>
  <c r="E88" i="29"/>
  <c r="F88" i="29"/>
  <c r="G88" i="29"/>
  <c r="H88" i="29"/>
  <c r="I88" i="29"/>
  <c r="J88" i="29"/>
  <c r="K88" i="29"/>
  <c r="L88" i="29"/>
  <c r="M88" i="29"/>
  <c r="N88" i="29"/>
  <c r="O88" i="29"/>
  <c r="P88" i="29"/>
  <c r="Q88" i="29"/>
  <c r="R88" i="29"/>
  <c r="S88" i="29"/>
  <c r="T88" i="29"/>
  <c r="U88" i="29"/>
  <c r="C89" i="29"/>
  <c r="D89" i="29"/>
  <c r="E89" i="29"/>
  <c r="F89" i="29"/>
  <c r="G89" i="29"/>
  <c r="H89" i="29"/>
  <c r="I89" i="30" s="1"/>
  <c r="I89" i="29"/>
  <c r="J89" i="29"/>
  <c r="K89" i="29"/>
  <c r="L89" i="29"/>
  <c r="M89" i="29"/>
  <c r="N89" i="29"/>
  <c r="O89" i="29"/>
  <c r="P89" i="29"/>
  <c r="Q89" i="29"/>
  <c r="R89" i="29"/>
  <c r="S89" i="29"/>
  <c r="T89" i="29"/>
  <c r="U89" i="29"/>
  <c r="C90" i="29"/>
  <c r="D90" i="29"/>
  <c r="E90" i="29"/>
  <c r="F90" i="29"/>
  <c r="G90" i="29"/>
  <c r="H90" i="29"/>
  <c r="I90" i="29"/>
  <c r="J90" i="29"/>
  <c r="K90" i="29"/>
  <c r="L90" i="30" s="1"/>
  <c r="L90" i="29"/>
  <c r="M90" i="29"/>
  <c r="N90" i="29"/>
  <c r="O90" i="29"/>
  <c r="P90" i="29"/>
  <c r="Q90" i="29"/>
  <c r="R90" i="29"/>
  <c r="S90" i="29"/>
  <c r="T90" i="29"/>
  <c r="U90" i="29"/>
  <c r="C91" i="29"/>
  <c r="D91" i="29"/>
  <c r="E91" i="29"/>
  <c r="F91" i="29"/>
  <c r="G91" i="29"/>
  <c r="H91" i="29"/>
  <c r="I91" i="29"/>
  <c r="J91" i="29"/>
  <c r="K91" i="29"/>
  <c r="L91" i="29"/>
  <c r="M91" i="29"/>
  <c r="N91" i="29"/>
  <c r="O91" i="29"/>
  <c r="P91" i="29"/>
  <c r="Q91" i="29"/>
  <c r="R91" i="29"/>
  <c r="S91" i="29"/>
  <c r="T91" i="29"/>
  <c r="U91" i="29"/>
  <c r="C92" i="29"/>
  <c r="D92" i="29"/>
  <c r="E92" i="29"/>
  <c r="F92" i="29"/>
  <c r="G92" i="29"/>
  <c r="H92" i="29"/>
  <c r="I92" i="29"/>
  <c r="J92" i="29"/>
  <c r="K92" i="29"/>
  <c r="L92" i="29"/>
  <c r="M92" i="29"/>
  <c r="N92" i="29"/>
  <c r="O92" i="29"/>
  <c r="P92" i="29"/>
  <c r="Q92" i="29"/>
  <c r="R92" i="29"/>
  <c r="S92" i="29"/>
  <c r="T92" i="29"/>
  <c r="U92" i="30" s="1"/>
  <c r="U92" i="29"/>
  <c r="C93" i="29"/>
  <c r="D93" i="29"/>
  <c r="E93" i="29"/>
  <c r="F93" i="29"/>
  <c r="G93" i="29"/>
  <c r="H93" i="29"/>
  <c r="I93" i="29"/>
  <c r="J93" i="29"/>
  <c r="K93" i="29"/>
  <c r="L93" i="29"/>
  <c r="M93" i="29"/>
  <c r="N93" i="29"/>
  <c r="O93" i="29"/>
  <c r="P93" i="29"/>
  <c r="Q93" i="29"/>
  <c r="R93" i="29"/>
  <c r="S93" i="29"/>
  <c r="T93" i="29"/>
  <c r="U93" i="30" s="1"/>
  <c r="U93" i="29"/>
  <c r="C94" i="29"/>
  <c r="D94" i="29"/>
  <c r="E94" i="29"/>
  <c r="F94" i="29"/>
  <c r="G94" i="29"/>
  <c r="H94" i="29"/>
  <c r="I94" i="30" s="1"/>
  <c r="I94" i="29"/>
  <c r="J94" i="29"/>
  <c r="K94" i="29"/>
  <c r="L94" i="29"/>
  <c r="M94" i="29"/>
  <c r="N94" i="29"/>
  <c r="O94" i="29"/>
  <c r="P94" i="29"/>
  <c r="Q94" i="29"/>
  <c r="R94" i="29"/>
  <c r="S94" i="29"/>
  <c r="T94" i="29"/>
  <c r="U94" i="30" s="1"/>
  <c r="U94" i="29"/>
  <c r="C95" i="29"/>
  <c r="D95" i="29"/>
  <c r="E95" i="29"/>
  <c r="F95" i="29"/>
  <c r="G95" i="29"/>
  <c r="H95" i="29"/>
  <c r="I95" i="30" s="1"/>
  <c r="I95" i="29"/>
  <c r="J95" i="29"/>
  <c r="K95" i="29"/>
  <c r="L95" i="29"/>
  <c r="M95" i="29"/>
  <c r="N95" i="29"/>
  <c r="O95" i="29"/>
  <c r="P95" i="29"/>
  <c r="Q95" i="29"/>
  <c r="R95" i="29"/>
  <c r="S95" i="29"/>
  <c r="T95" i="29"/>
  <c r="U95" i="29"/>
  <c r="C96" i="29"/>
  <c r="D96" i="29"/>
  <c r="E96" i="29"/>
  <c r="F96" i="29"/>
  <c r="G96" i="29"/>
  <c r="H96" i="29"/>
  <c r="I96" i="29"/>
  <c r="J96" i="29"/>
  <c r="K96" i="29"/>
  <c r="L96" i="29"/>
  <c r="M96" i="29"/>
  <c r="N96" i="29"/>
  <c r="O96" i="29"/>
  <c r="P96" i="29"/>
  <c r="Q96" i="29"/>
  <c r="R96" i="29"/>
  <c r="S96" i="29"/>
  <c r="T96" i="29"/>
  <c r="U96" i="29"/>
  <c r="C97" i="30"/>
  <c r="C97" i="29"/>
  <c r="D97" i="29"/>
  <c r="E97" i="29"/>
  <c r="F97" i="29"/>
  <c r="G97" i="29"/>
  <c r="H97" i="29"/>
  <c r="I97" i="29"/>
  <c r="J97" i="29"/>
  <c r="K97" i="29"/>
  <c r="L97" i="29"/>
  <c r="M97" i="29"/>
  <c r="N97" i="29"/>
  <c r="O97" i="29"/>
  <c r="P97" i="29"/>
  <c r="Q97" i="29"/>
  <c r="R97" i="29"/>
  <c r="S97" i="29"/>
  <c r="T97" i="29"/>
  <c r="U97" i="29"/>
  <c r="C98" i="29"/>
  <c r="D98" i="29"/>
  <c r="E98" i="29"/>
  <c r="F98" i="29"/>
  <c r="G98" i="29"/>
  <c r="H98" i="29"/>
  <c r="I98" i="30" s="1"/>
  <c r="I98" i="29"/>
  <c r="J98" i="29"/>
  <c r="K98" i="29"/>
  <c r="L98" i="29"/>
  <c r="M98" i="29"/>
  <c r="N98" i="29"/>
  <c r="O98" i="29"/>
  <c r="P98" i="29"/>
  <c r="Q98" i="29"/>
  <c r="R98" i="29"/>
  <c r="S98" i="29"/>
  <c r="T98" i="29"/>
  <c r="U98" i="29"/>
  <c r="C99" i="29"/>
  <c r="D99" i="29"/>
  <c r="E99" i="29"/>
  <c r="F99" i="29"/>
  <c r="G99" i="29"/>
  <c r="H99" i="29"/>
  <c r="I99" i="30" s="1"/>
  <c r="I99" i="29"/>
  <c r="J99" i="29"/>
  <c r="K99" i="29"/>
  <c r="L99" i="29"/>
  <c r="M99" i="29"/>
  <c r="N99" i="29"/>
  <c r="O99" i="29"/>
  <c r="P99" i="29"/>
  <c r="Q99" i="29"/>
  <c r="R99" i="29"/>
  <c r="S99" i="29"/>
  <c r="T99" i="29"/>
  <c r="U99" i="30" s="1"/>
  <c r="U99" i="29"/>
  <c r="C100" i="29"/>
  <c r="D100" i="29"/>
  <c r="E100" i="29"/>
  <c r="F100" i="29"/>
  <c r="G100" i="29"/>
  <c r="H100" i="29"/>
  <c r="I100" i="29"/>
  <c r="J100" i="29"/>
  <c r="K100" i="29"/>
  <c r="L100" i="29"/>
  <c r="M100" i="29"/>
  <c r="N100" i="29"/>
  <c r="O100" i="29"/>
  <c r="P100" i="29"/>
  <c r="Q100" i="29"/>
  <c r="R100" i="29"/>
  <c r="S100" i="29"/>
  <c r="T100" i="29"/>
  <c r="U100" i="29"/>
  <c r="C102" i="29"/>
  <c r="D102" i="29"/>
  <c r="E102" i="29"/>
  <c r="F102" i="29"/>
  <c r="G102" i="29"/>
  <c r="H102" i="29"/>
  <c r="I102" i="29"/>
  <c r="J102" i="29"/>
  <c r="K102" i="29"/>
  <c r="L102" i="29"/>
  <c r="M102" i="29"/>
  <c r="N102" i="29"/>
  <c r="O102" i="29"/>
  <c r="P102" i="29"/>
  <c r="Q102" i="29"/>
  <c r="R102" i="29"/>
  <c r="S102" i="29"/>
  <c r="T102" i="29"/>
  <c r="U102" i="29"/>
  <c r="W102" i="30"/>
  <c r="C103" i="30"/>
  <c r="C103" i="29"/>
  <c r="D103" i="29"/>
  <c r="E103" i="29"/>
  <c r="F103" i="29"/>
  <c r="G103" i="29"/>
  <c r="H103" i="29"/>
  <c r="I103" i="29"/>
  <c r="J103" i="29"/>
  <c r="K103" i="29"/>
  <c r="L103" i="29"/>
  <c r="M103" i="29"/>
  <c r="N103" i="29"/>
  <c r="O103" i="29"/>
  <c r="P103" i="29"/>
  <c r="Q103" i="29"/>
  <c r="R103" i="29"/>
  <c r="S103" i="29"/>
  <c r="T103" i="29"/>
  <c r="U103" i="29"/>
  <c r="C104" i="29"/>
  <c r="D104" i="29"/>
  <c r="E104" i="29"/>
  <c r="F104" i="29"/>
  <c r="G104" i="29"/>
  <c r="H104" i="29"/>
  <c r="I104" i="30" s="1"/>
  <c r="I104" i="29"/>
  <c r="J104" i="29"/>
  <c r="K104" i="29"/>
  <c r="L104" i="29"/>
  <c r="M104" i="29"/>
  <c r="N104" i="29"/>
  <c r="O104" i="29"/>
  <c r="P104" i="29"/>
  <c r="Q104" i="29"/>
  <c r="R104" i="29"/>
  <c r="S104" i="29"/>
  <c r="T104" i="29"/>
  <c r="U104" i="29"/>
  <c r="C105" i="29"/>
  <c r="D105" i="29"/>
  <c r="E105" i="29"/>
  <c r="F105" i="29"/>
  <c r="G105" i="29"/>
  <c r="H105" i="29"/>
  <c r="I105" i="29"/>
  <c r="J105" i="29"/>
  <c r="K105" i="29"/>
  <c r="L105" i="29"/>
  <c r="M105" i="29"/>
  <c r="N105" i="29"/>
  <c r="O105" i="29"/>
  <c r="P105" i="29"/>
  <c r="Q105" i="29"/>
  <c r="R105" i="29"/>
  <c r="S105" i="29"/>
  <c r="T105" i="29"/>
  <c r="U105" i="29"/>
  <c r="W105" i="30"/>
  <c r="C106" i="29"/>
  <c r="D106" i="29"/>
  <c r="E106" i="29"/>
  <c r="F106" i="29"/>
  <c r="G106" i="29"/>
  <c r="H106" i="29"/>
  <c r="I106" i="29"/>
  <c r="J106" i="29"/>
  <c r="K106" i="29"/>
  <c r="L106" i="29"/>
  <c r="M106" i="29"/>
  <c r="N106" i="29"/>
  <c r="O106" i="29"/>
  <c r="P106" i="29"/>
  <c r="Q106" i="29"/>
  <c r="R106" i="29"/>
  <c r="S106" i="29"/>
  <c r="T106" i="29"/>
  <c r="U106" i="29"/>
  <c r="C107" i="29"/>
  <c r="D107" i="29"/>
  <c r="E107" i="29"/>
  <c r="F107" i="29"/>
  <c r="G107" i="29"/>
  <c r="H107" i="30" s="1"/>
  <c r="H107" i="29"/>
  <c r="I107" i="29"/>
  <c r="J107" i="29"/>
  <c r="K107" i="29"/>
  <c r="L107" i="29"/>
  <c r="M107" i="29"/>
  <c r="N107" i="29"/>
  <c r="O107" i="29"/>
  <c r="P107" i="29"/>
  <c r="Q107" i="29"/>
  <c r="R107" i="29"/>
  <c r="S107" i="29"/>
  <c r="T107" i="30" s="1"/>
  <c r="T107" i="29"/>
  <c r="U107" i="29"/>
  <c r="C108" i="29"/>
  <c r="D108" i="29"/>
  <c r="E108" i="29"/>
  <c r="F108" i="29"/>
  <c r="G108" i="29"/>
  <c r="H108" i="29"/>
  <c r="I108" i="30" s="1"/>
  <c r="I108" i="29"/>
  <c r="J108" i="29"/>
  <c r="K108" i="29"/>
  <c r="L108" i="29"/>
  <c r="M108" i="29"/>
  <c r="N108" i="29"/>
  <c r="O108" i="29"/>
  <c r="P108" i="29"/>
  <c r="Q108" i="29"/>
  <c r="R108" i="29"/>
  <c r="S108" i="29"/>
  <c r="T108" i="29"/>
  <c r="U108" i="30" s="1"/>
  <c r="U108" i="29"/>
  <c r="C109" i="29"/>
  <c r="D109" i="29"/>
  <c r="E109" i="29"/>
  <c r="F109" i="29"/>
  <c r="G109" i="29"/>
  <c r="H109" i="29"/>
  <c r="I109" i="29"/>
  <c r="J109" i="29"/>
  <c r="K109" i="29"/>
  <c r="L109" i="29"/>
  <c r="M109" i="29"/>
  <c r="N109" i="29"/>
  <c r="O109" i="29"/>
  <c r="P109" i="29"/>
  <c r="Q109" i="29"/>
  <c r="R109" i="29"/>
  <c r="S109" i="29"/>
  <c r="T109" i="29"/>
  <c r="U109" i="29"/>
  <c r="C110" i="29"/>
  <c r="D110" i="29"/>
  <c r="E110" i="29"/>
  <c r="F110" i="29"/>
  <c r="G110" i="29"/>
  <c r="H110" i="29"/>
  <c r="I110" i="30" s="1"/>
  <c r="I110" i="29"/>
  <c r="J110" i="29"/>
  <c r="K110" i="29"/>
  <c r="L110" i="29"/>
  <c r="M110" i="29"/>
  <c r="N110" i="29"/>
  <c r="O110" i="29"/>
  <c r="P110" i="29"/>
  <c r="Q110" i="29"/>
  <c r="R110" i="29"/>
  <c r="S110" i="29"/>
  <c r="T110" i="29"/>
  <c r="U110" i="29"/>
  <c r="C111" i="29"/>
  <c r="D111" i="29"/>
  <c r="E111" i="29"/>
  <c r="F111" i="29"/>
  <c r="G111" i="29"/>
  <c r="H111" i="29"/>
  <c r="I111" i="29"/>
  <c r="J111" i="29"/>
  <c r="K111" i="29"/>
  <c r="L111" i="30" s="1"/>
  <c r="L111" i="29"/>
  <c r="M111" i="29"/>
  <c r="N111" i="29"/>
  <c r="O111" i="29"/>
  <c r="P111" i="29"/>
  <c r="Q111" i="29"/>
  <c r="R111" i="29"/>
  <c r="S111" i="29"/>
  <c r="T111" i="29"/>
  <c r="U111" i="29"/>
  <c r="C112" i="30"/>
  <c r="C112" i="29"/>
  <c r="D112" i="29"/>
  <c r="E112" i="29"/>
  <c r="F112" i="29"/>
  <c r="G112" i="29"/>
  <c r="H112" i="30" s="1"/>
  <c r="H112" i="29"/>
  <c r="I112" i="30" s="1"/>
  <c r="I112" i="29"/>
  <c r="J112" i="29"/>
  <c r="K112" i="29"/>
  <c r="L112" i="29"/>
  <c r="M112" i="29"/>
  <c r="N112" i="29"/>
  <c r="O112" i="29"/>
  <c r="P112" i="29"/>
  <c r="Q112" i="29"/>
  <c r="R112" i="29"/>
  <c r="S112" i="29"/>
  <c r="T112" i="30" s="1"/>
  <c r="T112" i="29"/>
  <c r="U112" i="29"/>
  <c r="C13" i="29"/>
  <c r="H23" i="29"/>
  <c r="I23" i="30" s="1"/>
  <c r="J77" i="29"/>
  <c r="U77" i="29"/>
  <c r="T77" i="29"/>
  <c r="S77" i="29"/>
  <c r="R77" i="29"/>
  <c r="Q77" i="29"/>
  <c r="P77" i="29"/>
  <c r="O77" i="29"/>
  <c r="N77" i="29"/>
  <c r="M77" i="29"/>
  <c r="L77" i="29"/>
  <c r="K77" i="29"/>
  <c r="I77" i="29"/>
  <c r="H77" i="29"/>
  <c r="I77" i="30" s="1"/>
  <c r="G77" i="29"/>
  <c r="F77" i="29"/>
  <c r="E77" i="29"/>
  <c r="D77" i="29"/>
  <c r="C77" i="29"/>
  <c r="U76" i="29"/>
  <c r="T76" i="29"/>
  <c r="U76" i="30" s="1"/>
  <c r="S76" i="29"/>
  <c r="R76" i="29"/>
  <c r="Q76" i="29"/>
  <c r="P76" i="29"/>
  <c r="O76" i="29"/>
  <c r="N76" i="29"/>
  <c r="M76" i="29"/>
  <c r="L76" i="29"/>
  <c r="K76" i="29"/>
  <c r="J76" i="29"/>
  <c r="I76" i="29"/>
  <c r="H76" i="29"/>
  <c r="G76" i="29"/>
  <c r="F76" i="29"/>
  <c r="E76" i="29"/>
  <c r="D76" i="29"/>
  <c r="C76" i="29"/>
  <c r="U75" i="29"/>
  <c r="T75" i="29"/>
  <c r="S75" i="29"/>
  <c r="R75" i="29"/>
  <c r="Q75" i="29"/>
  <c r="P75" i="29"/>
  <c r="O75" i="29"/>
  <c r="N75" i="29"/>
  <c r="O75" i="30" s="1"/>
  <c r="M75" i="29"/>
  <c r="L75" i="29"/>
  <c r="K75" i="29"/>
  <c r="J75" i="29"/>
  <c r="I75" i="29"/>
  <c r="H75" i="29"/>
  <c r="G75" i="29"/>
  <c r="F75" i="29"/>
  <c r="E75" i="29"/>
  <c r="D75" i="29"/>
  <c r="C75" i="29"/>
  <c r="U74" i="29"/>
  <c r="T74" i="29"/>
  <c r="S74" i="29"/>
  <c r="R74" i="29"/>
  <c r="Q74" i="29"/>
  <c r="P74" i="29"/>
  <c r="O74" i="29"/>
  <c r="N74" i="29"/>
  <c r="M74" i="29"/>
  <c r="L74" i="29"/>
  <c r="K74" i="29"/>
  <c r="J74" i="29"/>
  <c r="I74" i="29"/>
  <c r="H74" i="29"/>
  <c r="I74" i="30" s="1"/>
  <c r="G74" i="29"/>
  <c r="F74" i="29"/>
  <c r="E74" i="29"/>
  <c r="D74" i="29"/>
  <c r="C74" i="29"/>
  <c r="U73" i="29"/>
  <c r="T73" i="29"/>
  <c r="S73" i="29"/>
  <c r="R73" i="29"/>
  <c r="Q73" i="29"/>
  <c r="P73" i="29"/>
  <c r="O73" i="29"/>
  <c r="N73" i="29"/>
  <c r="M73" i="29"/>
  <c r="L73" i="29"/>
  <c r="K73" i="29"/>
  <c r="J73" i="29"/>
  <c r="I73" i="29"/>
  <c r="H73" i="29"/>
  <c r="G73" i="29"/>
  <c r="F73" i="29"/>
  <c r="E73" i="29"/>
  <c r="D73" i="29"/>
  <c r="C73" i="29"/>
  <c r="C73" i="30"/>
  <c r="U72" i="29"/>
  <c r="T72" i="29"/>
  <c r="S72" i="29"/>
  <c r="R72" i="29"/>
  <c r="Q72" i="29"/>
  <c r="P72" i="29"/>
  <c r="O72" i="29"/>
  <c r="N72" i="29"/>
  <c r="M72" i="29"/>
  <c r="L72" i="29"/>
  <c r="K72" i="29"/>
  <c r="J72" i="29"/>
  <c r="I72" i="29"/>
  <c r="H72" i="29"/>
  <c r="G72" i="29"/>
  <c r="F72" i="29"/>
  <c r="E72" i="29"/>
  <c r="D72" i="29"/>
  <c r="C72" i="29"/>
  <c r="C72" i="30"/>
  <c r="U71" i="29"/>
  <c r="T71" i="29"/>
  <c r="U71" i="30" s="1"/>
  <c r="S71" i="29"/>
  <c r="R71" i="29"/>
  <c r="Q71" i="29"/>
  <c r="P71" i="29"/>
  <c r="O71" i="29"/>
  <c r="N71" i="29"/>
  <c r="M71" i="29"/>
  <c r="L71" i="29"/>
  <c r="K71" i="29"/>
  <c r="J71" i="29"/>
  <c r="I71" i="29"/>
  <c r="H71" i="29"/>
  <c r="G71" i="29"/>
  <c r="F71" i="29"/>
  <c r="E71" i="29"/>
  <c r="D71" i="29"/>
  <c r="C71" i="29"/>
  <c r="U70" i="29"/>
  <c r="T70" i="29"/>
  <c r="U70" i="30" s="1"/>
  <c r="S70" i="29"/>
  <c r="R70" i="29"/>
  <c r="Q70" i="29"/>
  <c r="P70" i="29"/>
  <c r="O70" i="29"/>
  <c r="N70" i="29"/>
  <c r="M70" i="29"/>
  <c r="L70" i="29"/>
  <c r="K70" i="29"/>
  <c r="J70" i="29"/>
  <c r="I70" i="29"/>
  <c r="H70" i="29"/>
  <c r="G70" i="29"/>
  <c r="F70" i="29"/>
  <c r="E70" i="29"/>
  <c r="D70" i="29"/>
  <c r="C70" i="29"/>
  <c r="U69" i="29"/>
  <c r="T69" i="29"/>
  <c r="U69" i="30" s="1"/>
  <c r="S69" i="29"/>
  <c r="R69" i="29"/>
  <c r="Q69" i="29"/>
  <c r="P69" i="29"/>
  <c r="O69" i="29"/>
  <c r="N69" i="29"/>
  <c r="M69" i="29"/>
  <c r="L69" i="29"/>
  <c r="K69" i="29"/>
  <c r="J69" i="29"/>
  <c r="I69" i="29"/>
  <c r="H69" i="29"/>
  <c r="G69" i="29"/>
  <c r="F69" i="29"/>
  <c r="E69" i="29"/>
  <c r="D69" i="29"/>
  <c r="C69" i="29"/>
  <c r="C69" i="30"/>
  <c r="U68" i="29"/>
  <c r="T68" i="29"/>
  <c r="S68" i="29"/>
  <c r="R68" i="29"/>
  <c r="Q68" i="29"/>
  <c r="P68" i="29"/>
  <c r="O68" i="29"/>
  <c r="N68" i="29"/>
  <c r="M68" i="29"/>
  <c r="L68" i="29"/>
  <c r="K68" i="29"/>
  <c r="L68" i="30" s="1"/>
  <c r="J68" i="29"/>
  <c r="I68" i="29"/>
  <c r="H68" i="29"/>
  <c r="G68" i="29"/>
  <c r="F68" i="29"/>
  <c r="E68" i="29"/>
  <c r="D68" i="29"/>
  <c r="C68" i="29"/>
  <c r="W67" i="30"/>
  <c r="U67" i="29"/>
  <c r="T67" i="29"/>
  <c r="U67" i="30" s="1"/>
  <c r="S67" i="29"/>
  <c r="R67" i="29"/>
  <c r="Q67" i="29"/>
  <c r="P67" i="29"/>
  <c r="O67" i="29"/>
  <c r="N67" i="29"/>
  <c r="M67" i="29"/>
  <c r="L67" i="29"/>
  <c r="K67" i="29"/>
  <c r="J67" i="29"/>
  <c r="I67" i="29"/>
  <c r="H67" i="29"/>
  <c r="I67" i="30" s="1"/>
  <c r="G67" i="29"/>
  <c r="F67" i="29"/>
  <c r="E67" i="29"/>
  <c r="D67" i="29"/>
  <c r="C67" i="29"/>
  <c r="U66" i="29"/>
  <c r="T66" i="29"/>
  <c r="S66" i="29"/>
  <c r="R66" i="29"/>
  <c r="Q66" i="29"/>
  <c r="P66" i="29"/>
  <c r="O66" i="29"/>
  <c r="N66" i="29"/>
  <c r="M66" i="29"/>
  <c r="L66" i="29"/>
  <c r="K66" i="29"/>
  <c r="J66" i="29"/>
  <c r="I66" i="29"/>
  <c r="H66" i="29"/>
  <c r="G66" i="29"/>
  <c r="F66" i="29"/>
  <c r="E66" i="29"/>
  <c r="D66" i="29"/>
  <c r="C66" i="29"/>
  <c r="U65" i="29"/>
  <c r="T65" i="29"/>
  <c r="U65" i="30" s="1"/>
  <c r="S65" i="29"/>
  <c r="R65" i="29"/>
  <c r="Q65" i="29"/>
  <c r="P65" i="29"/>
  <c r="O65" i="29"/>
  <c r="N65" i="29"/>
  <c r="M65" i="29"/>
  <c r="L65" i="29"/>
  <c r="K65" i="29"/>
  <c r="J65" i="29"/>
  <c r="I65" i="29"/>
  <c r="H65" i="29"/>
  <c r="I65" i="30" s="1"/>
  <c r="G65" i="29"/>
  <c r="F65" i="29"/>
  <c r="E65" i="29"/>
  <c r="D65" i="29"/>
  <c r="C65" i="29"/>
  <c r="W64" i="30"/>
  <c r="U64" i="29"/>
  <c r="T64" i="29"/>
  <c r="S64" i="29"/>
  <c r="R64" i="29"/>
  <c r="Q64" i="29"/>
  <c r="P64" i="29"/>
  <c r="O64" i="29"/>
  <c r="N64" i="29"/>
  <c r="M64" i="29"/>
  <c r="L64" i="29"/>
  <c r="K64" i="29"/>
  <c r="J64" i="29"/>
  <c r="I64" i="29"/>
  <c r="H64" i="29"/>
  <c r="G64" i="29"/>
  <c r="F64" i="29"/>
  <c r="E64" i="29"/>
  <c r="D64" i="29"/>
  <c r="C64" i="29"/>
  <c r="C64" i="30"/>
  <c r="U63" i="29"/>
  <c r="T63" i="29"/>
  <c r="S63" i="29"/>
  <c r="R63" i="29"/>
  <c r="Q63" i="29"/>
  <c r="P63" i="29"/>
  <c r="O63" i="29"/>
  <c r="N63" i="29"/>
  <c r="M63" i="29"/>
  <c r="L63" i="29"/>
  <c r="K63" i="29"/>
  <c r="J63" i="29"/>
  <c r="I63" i="29"/>
  <c r="H63" i="29"/>
  <c r="G63" i="29"/>
  <c r="F63" i="29"/>
  <c r="E63" i="29"/>
  <c r="D63" i="29"/>
  <c r="C63" i="29"/>
  <c r="U62" i="29"/>
  <c r="T62" i="29"/>
  <c r="U62" i="30" s="1"/>
  <c r="S62" i="29"/>
  <c r="R62" i="29"/>
  <c r="Q62" i="29"/>
  <c r="P62" i="29"/>
  <c r="O62" i="29"/>
  <c r="N62" i="29"/>
  <c r="M62" i="29"/>
  <c r="L62" i="29"/>
  <c r="K62" i="29"/>
  <c r="J62" i="29"/>
  <c r="I62" i="29"/>
  <c r="H62" i="29"/>
  <c r="I62" i="30" s="1"/>
  <c r="G62" i="29"/>
  <c r="F62" i="29"/>
  <c r="E62" i="29"/>
  <c r="D62" i="29"/>
  <c r="C62" i="29"/>
  <c r="U61" i="29"/>
  <c r="T61" i="29"/>
  <c r="U61" i="30" s="1"/>
  <c r="S61" i="29"/>
  <c r="R61" i="29"/>
  <c r="Q61" i="29"/>
  <c r="P61" i="29"/>
  <c r="O61" i="29"/>
  <c r="N61" i="29"/>
  <c r="M61" i="29"/>
  <c r="L61" i="29"/>
  <c r="K61" i="29"/>
  <c r="J61" i="29"/>
  <c r="I61" i="29"/>
  <c r="H61" i="29"/>
  <c r="I61" i="30" s="1"/>
  <c r="G61" i="29"/>
  <c r="F61" i="29"/>
  <c r="E61" i="29"/>
  <c r="D61" i="29"/>
  <c r="C61" i="29"/>
  <c r="C61" i="30"/>
  <c r="U60" i="29"/>
  <c r="T60" i="29"/>
  <c r="S60" i="29"/>
  <c r="R60" i="29"/>
  <c r="Q60" i="29"/>
  <c r="P60" i="29"/>
  <c r="O60" i="29"/>
  <c r="N60" i="29"/>
  <c r="M60" i="29"/>
  <c r="L60" i="29"/>
  <c r="K60" i="29"/>
  <c r="L60" i="30" s="1"/>
  <c r="J60" i="29"/>
  <c r="I60" i="29"/>
  <c r="H60" i="29"/>
  <c r="I60" i="30" s="1"/>
  <c r="G60" i="29"/>
  <c r="F60" i="29"/>
  <c r="E60" i="29"/>
  <c r="D60" i="29"/>
  <c r="C60" i="29"/>
  <c r="U59" i="29"/>
  <c r="T59" i="29"/>
  <c r="U59" i="30" s="1"/>
  <c r="S59" i="29"/>
  <c r="R59" i="29"/>
  <c r="Q59" i="29"/>
  <c r="P59" i="29"/>
  <c r="O59" i="29"/>
  <c r="N59" i="29"/>
  <c r="M59" i="29"/>
  <c r="L59" i="29"/>
  <c r="K59" i="29"/>
  <c r="J59" i="29"/>
  <c r="I59" i="29"/>
  <c r="H59" i="29"/>
  <c r="G59" i="29"/>
  <c r="F59" i="29"/>
  <c r="E59" i="29"/>
  <c r="D59" i="29"/>
  <c r="C59" i="29"/>
  <c r="U58" i="29"/>
  <c r="T58" i="29"/>
  <c r="U58" i="30" s="1"/>
  <c r="S58" i="29"/>
  <c r="R58" i="29"/>
  <c r="Q58" i="29"/>
  <c r="P58" i="29"/>
  <c r="O58" i="29"/>
  <c r="N58" i="29"/>
  <c r="M58" i="29"/>
  <c r="L58" i="29"/>
  <c r="K58" i="29"/>
  <c r="J58" i="29"/>
  <c r="I58" i="29"/>
  <c r="H58" i="29"/>
  <c r="I58" i="30" s="1"/>
  <c r="G58" i="29"/>
  <c r="F58" i="29"/>
  <c r="E58" i="29"/>
  <c r="D58" i="29"/>
  <c r="C58" i="29"/>
  <c r="C58" i="30"/>
  <c r="U57" i="29"/>
  <c r="T57" i="29"/>
  <c r="S57" i="29"/>
  <c r="R57" i="29"/>
  <c r="Q57" i="29"/>
  <c r="P57" i="29"/>
  <c r="O57" i="29"/>
  <c r="N57" i="29"/>
  <c r="M57" i="29"/>
  <c r="L57" i="29"/>
  <c r="K57" i="29"/>
  <c r="J57" i="29"/>
  <c r="I57" i="29"/>
  <c r="H57" i="29"/>
  <c r="G57" i="29"/>
  <c r="F57" i="29"/>
  <c r="E57" i="29"/>
  <c r="D57" i="29"/>
  <c r="C57" i="29"/>
  <c r="C57" i="30"/>
  <c r="U56" i="29"/>
  <c r="T56" i="29"/>
  <c r="S56" i="29"/>
  <c r="R56" i="29"/>
  <c r="Q56" i="29"/>
  <c r="P56" i="29"/>
  <c r="O56" i="29"/>
  <c r="N56" i="29"/>
  <c r="M56" i="29"/>
  <c r="L56" i="29"/>
  <c r="K56" i="29"/>
  <c r="J56" i="29"/>
  <c r="I56" i="29"/>
  <c r="H56" i="29"/>
  <c r="I56" i="30" s="1"/>
  <c r="G56" i="29"/>
  <c r="F56" i="29"/>
  <c r="E56" i="29"/>
  <c r="D56" i="29"/>
  <c r="C56" i="29"/>
  <c r="C56" i="30"/>
  <c r="U55" i="29"/>
  <c r="T55" i="29"/>
  <c r="U55" i="30" s="1"/>
  <c r="S55" i="29"/>
  <c r="R55" i="29"/>
  <c r="Q55" i="29"/>
  <c r="P55" i="29"/>
  <c r="O55" i="29"/>
  <c r="N55" i="29"/>
  <c r="M55" i="29"/>
  <c r="L55" i="29"/>
  <c r="M55" i="30" s="1"/>
  <c r="K55" i="29"/>
  <c r="J55" i="29"/>
  <c r="I55" i="29"/>
  <c r="H55" i="29"/>
  <c r="G55" i="29"/>
  <c r="F55" i="29"/>
  <c r="E55" i="29"/>
  <c r="D55" i="29"/>
  <c r="C55" i="29"/>
  <c r="C55" i="30"/>
  <c r="U54" i="29"/>
  <c r="T54" i="29"/>
  <c r="U54" i="30" s="1"/>
  <c r="S54" i="29"/>
  <c r="R54" i="29"/>
  <c r="Q54" i="29"/>
  <c r="P54" i="29"/>
  <c r="O54" i="29"/>
  <c r="N54" i="29"/>
  <c r="M54" i="29"/>
  <c r="L54" i="29"/>
  <c r="K54" i="29"/>
  <c r="J54" i="29"/>
  <c r="I54" i="29"/>
  <c r="H54" i="29"/>
  <c r="I54" i="30" s="1"/>
  <c r="G54" i="29"/>
  <c r="F54" i="29"/>
  <c r="E54" i="29"/>
  <c r="D54" i="29"/>
  <c r="C54" i="29"/>
  <c r="U53" i="29"/>
  <c r="T53" i="29"/>
  <c r="U53" i="30" s="1"/>
  <c r="S53" i="29"/>
  <c r="R53" i="29"/>
  <c r="Q53" i="29"/>
  <c r="P53" i="29"/>
  <c r="O53" i="29"/>
  <c r="N53" i="29"/>
  <c r="M53" i="29"/>
  <c r="N53" i="30" s="1"/>
  <c r="L53" i="29"/>
  <c r="K53" i="29"/>
  <c r="J53" i="29"/>
  <c r="I53" i="29"/>
  <c r="H53" i="29"/>
  <c r="I53" i="30" s="1"/>
  <c r="G53" i="29"/>
  <c r="F53" i="29"/>
  <c r="E53" i="29"/>
  <c r="F53" i="30" s="1"/>
  <c r="D53" i="29"/>
  <c r="C53" i="29"/>
  <c r="U52" i="29"/>
  <c r="T52" i="29"/>
  <c r="U52" i="30" s="1"/>
  <c r="S52" i="29"/>
  <c r="R52" i="29"/>
  <c r="Q52" i="29"/>
  <c r="P52" i="29"/>
  <c r="O52" i="29"/>
  <c r="N52" i="29"/>
  <c r="M52" i="29"/>
  <c r="L52" i="29"/>
  <c r="K52" i="29"/>
  <c r="J52" i="29"/>
  <c r="I52" i="29"/>
  <c r="H52" i="29"/>
  <c r="I52" i="30" s="1"/>
  <c r="G52" i="29"/>
  <c r="F52" i="29"/>
  <c r="E52" i="29"/>
  <c r="D52" i="29"/>
  <c r="C52" i="29"/>
  <c r="U51" i="29"/>
  <c r="T51" i="29"/>
  <c r="S51" i="29"/>
  <c r="R51" i="29"/>
  <c r="Q51" i="29"/>
  <c r="P51" i="29"/>
  <c r="O51" i="29"/>
  <c r="N51" i="29"/>
  <c r="M51" i="29"/>
  <c r="L51" i="29"/>
  <c r="K51" i="29"/>
  <c r="J51" i="29"/>
  <c r="I51" i="29"/>
  <c r="H51" i="29"/>
  <c r="I51" i="30" s="1"/>
  <c r="G51" i="29"/>
  <c r="F51" i="29"/>
  <c r="E51" i="29"/>
  <c r="D51" i="29"/>
  <c r="C51" i="29"/>
  <c r="C51" i="30"/>
  <c r="U50" i="29"/>
  <c r="T50" i="29"/>
  <c r="S50" i="29"/>
  <c r="R50" i="29"/>
  <c r="Q50" i="29"/>
  <c r="P50" i="29"/>
  <c r="O50" i="29"/>
  <c r="N50" i="29"/>
  <c r="M50" i="29"/>
  <c r="L50" i="29"/>
  <c r="K50" i="29"/>
  <c r="J50" i="29"/>
  <c r="I50" i="29"/>
  <c r="H50" i="29"/>
  <c r="G50" i="29"/>
  <c r="F50" i="29"/>
  <c r="E50" i="29"/>
  <c r="D50" i="29"/>
  <c r="C50" i="29"/>
  <c r="U49" i="29"/>
  <c r="T49" i="29"/>
  <c r="U49" i="30" s="1"/>
  <c r="S49" i="29"/>
  <c r="R49" i="29"/>
  <c r="Q49" i="29"/>
  <c r="P49" i="29"/>
  <c r="O49" i="29"/>
  <c r="N49" i="29"/>
  <c r="M49" i="29"/>
  <c r="L49" i="29"/>
  <c r="K49" i="29"/>
  <c r="J49" i="29"/>
  <c r="I49" i="29"/>
  <c r="H49" i="29"/>
  <c r="G49" i="29"/>
  <c r="F49" i="29"/>
  <c r="E49" i="29"/>
  <c r="D49" i="29"/>
  <c r="C49" i="29"/>
  <c r="C49" i="30"/>
  <c r="U48" i="29"/>
  <c r="T48" i="29"/>
  <c r="U48" i="30" s="1"/>
  <c r="S48" i="29"/>
  <c r="R48" i="29"/>
  <c r="Q48" i="29"/>
  <c r="P48" i="29"/>
  <c r="O48" i="29"/>
  <c r="N48" i="29"/>
  <c r="M48" i="29"/>
  <c r="L48" i="29"/>
  <c r="K48" i="29"/>
  <c r="J48" i="29"/>
  <c r="I48" i="29"/>
  <c r="H48" i="29"/>
  <c r="G48" i="29"/>
  <c r="F48" i="29"/>
  <c r="E48" i="29"/>
  <c r="D48" i="29"/>
  <c r="C48" i="29"/>
  <c r="U47" i="29"/>
  <c r="T47" i="29"/>
  <c r="U47" i="30" s="1"/>
  <c r="S47" i="29"/>
  <c r="R47" i="29"/>
  <c r="Q47" i="29"/>
  <c r="P47" i="29"/>
  <c r="O47" i="29"/>
  <c r="N47" i="29"/>
  <c r="M47" i="29"/>
  <c r="L47" i="29"/>
  <c r="K47" i="29"/>
  <c r="J47" i="29"/>
  <c r="I47" i="29"/>
  <c r="H47" i="29"/>
  <c r="I47" i="30" s="1"/>
  <c r="G47" i="29"/>
  <c r="F47" i="29"/>
  <c r="E47" i="29"/>
  <c r="D47" i="29"/>
  <c r="C47" i="29"/>
  <c r="U46" i="29"/>
  <c r="T46" i="29"/>
  <c r="U46" i="30" s="1"/>
  <c r="S46" i="29"/>
  <c r="R46" i="29"/>
  <c r="Q46" i="29"/>
  <c r="P46" i="29"/>
  <c r="O46" i="29"/>
  <c r="N46" i="29"/>
  <c r="M46" i="29"/>
  <c r="L46" i="29"/>
  <c r="K46" i="29"/>
  <c r="J46" i="29"/>
  <c r="I46" i="29"/>
  <c r="H46" i="29"/>
  <c r="I46" i="30" s="1"/>
  <c r="G46" i="29"/>
  <c r="F46" i="29"/>
  <c r="E46" i="29"/>
  <c r="D46" i="29"/>
  <c r="C46" i="29"/>
  <c r="C46" i="30"/>
  <c r="U45" i="29"/>
  <c r="T45" i="29"/>
  <c r="U45" i="30" s="1"/>
  <c r="S45" i="29"/>
  <c r="R45" i="29"/>
  <c r="Q45" i="29"/>
  <c r="P45" i="29"/>
  <c r="O45" i="29"/>
  <c r="N45" i="29"/>
  <c r="M45" i="29"/>
  <c r="L45" i="29"/>
  <c r="K45" i="29"/>
  <c r="J45" i="29"/>
  <c r="I45" i="29"/>
  <c r="H45" i="29"/>
  <c r="G45" i="29"/>
  <c r="F45" i="29"/>
  <c r="E45" i="29"/>
  <c r="D45" i="29"/>
  <c r="C45" i="29"/>
  <c r="C45" i="30"/>
  <c r="U44" i="29"/>
  <c r="T44" i="29"/>
  <c r="U44" i="30" s="1"/>
  <c r="S44" i="29"/>
  <c r="R44" i="29"/>
  <c r="Q44" i="29"/>
  <c r="P44" i="29"/>
  <c r="O44" i="29"/>
  <c r="N44" i="29"/>
  <c r="M44" i="29"/>
  <c r="L44" i="29"/>
  <c r="K44" i="29"/>
  <c r="L44" i="30" s="1"/>
  <c r="J44" i="29"/>
  <c r="I44" i="29"/>
  <c r="H44" i="29"/>
  <c r="I44" i="30" s="1"/>
  <c r="G44" i="29"/>
  <c r="F44" i="29"/>
  <c r="E44" i="29"/>
  <c r="D44" i="29"/>
  <c r="C44" i="29"/>
  <c r="C44" i="30"/>
  <c r="W43" i="30"/>
  <c r="U43" i="29"/>
  <c r="T43" i="29"/>
  <c r="U43" i="30" s="1"/>
  <c r="S43" i="29"/>
  <c r="R43" i="29"/>
  <c r="Q43" i="29"/>
  <c r="P43" i="29"/>
  <c r="O43" i="29"/>
  <c r="N43" i="29"/>
  <c r="M43" i="29"/>
  <c r="L43" i="29"/>
  <c r="K43" i="29"/>
  <c r="J43" i="29"/>
  <c r="I43" i="29"/>
  <c r="H43" i="29"/>
  <c r="I43" i="30" s="1"/>
  <c r="G43" i="29"/>
  <c r="F43" i="29"/>
  <c r="E43" i="29"/>
  <c r="D43" i="29"/>
  <c r="C43" i="29"/>
  <c r="C43" i="30"/>
  <c r="U42" i="29"/>
  <c r="T42" i="29"/>
  <c r="U42" i="30" s="1"/>
  <c r="S42" i="29"/>
  <c r="R42" i="29"/>
  <c r="Q42" i="29"/>
  <c r="P42" i="29"/>
  <c r="O42" i="29"/>
  <c r="N42" i="29"/>
  <c r="M42" i="29"/>
  <c r="L42" i="29"/>
  <c r="K42" i="29"/>
  <c r="J42" i="29"/>
  <c r="I42" i="29"/>
  <c r="H42" i="29"/>
  <c r="G42" i="29"/>
  <c r="F42" i="29"/>
  <c r="E42" i="29"/>
  <c r="F42" i="30" s="1"/>
  <c r="D42" i="29"/>
  <c r="C42" i="29"/>
  <c r="U41" i="29"/>
  <c r="T41" i="29"/>
  <c r="U41" i="30" s="1"/>
  <c r="S41" i="29"/>
  <c r="R41" i="29"/>
  <c r="Q41" i="29"/>
  <c r="P41" i="29"/>
  <c r="O41" i="29"/>
  <c r="N41" i="29"/>
  <c r="M41" i="29"/>
  <c r="L41" i="29"/>
  <c r="K41" i="29"/>
  <c r="L41" i="30" s="1"/>
  <c r="J41" i="29"/>
  <c r="I41" i="29"/>
  <c r="H41" i="29"/>
  <c r="I41" i="30" s="1"/>
  <c r="G41" i="29"/>
  <c r="F41" i="29"/>
  <c r="E41" i="29"/>
  <c r="D41" i="29"/>
  <c r="C41" i="29"/>
  <c r="U40" i="29"/>
  <c r="T40" i="29"/>
  <c r="U40" i="30" s="1"/>
  <c r="S40" i="29"/>
  <c r="R40" i="29"/>
  <c r="Q40" i="29"/>
  <c r="P40" i="29"/>
  <c r="O40" i="29"/>
  <c r="N40" i="29"/>
  <c r="M40" i="29"/>
  <c r="L40" i="29"/>
  <c r="K40" i="29"/>
  <c r="J40" i="29"/>
  <c r="I40" i="29"/>
  <c r="H40" i="29"/>
  <c r="I40" i="30" s="1"/>
  <c r="G40" i="29"/>
  <c r="F40" i="29"/>
  <c r="E40" i="29"/>
  <c r="D40" i="29"/>
  <c r="C40" i="29"/>
  <c r="U39" i="29"/>
  <c r="T39" i="29"/>
  <c r="U39" i="30" s="1"/>
  <c r="S39" i="29"/>
  <c r="R39" i="29"/>
  <c r="Q39" i="29"/>
  <c r="P39" i="29"/>
  <c r="O39" i="29"/>
  <c r="N39" i="29"/>
  <c r="M39" i="29"/>
  <c r="L39" i="29"/>
  <c r="K39" i="29"/>
  <c r="J39" i="29"/>
  <c r="I39" i="29"/>
  <c r="H39" i="29"/>
  <c r="I39" i="30" s="1"/>
  <c r="G39" i="29"/>
  <c r="F39" i="29"/>
  <c r="E39" i="29"/>
  <c r="D39" i="29"/>
  <c r="C39" i="29"/>
  <c r="C39" i="30"/>
  <c r="U38" i="29"/>
  <c r="T38" i="29"/>
  <c r="U38" i="30" s="1"/>
  <c r="S38" i="29"/>
  <c r="R38" i="29"/>
  <c r="Q38" i="29"/>
  <c r="P38" i="29"/>
  <c r="O38" i="29"/>
  <c r="N38" i="29"/>
  <c r="O38" i="30" s="1"/>
  <c r="M38" i="29"/>
  <c r="L38" i="29"/>
  <c r="K38" i="29"/>
  <c r="J38" i="29"/>
  <c r="I38" i="29"/>
  <c r="H38" i="29"/>
  <c r="I38" i="30" s="1"/>
  <c r="G38" i="29"/>
  <c r="F38" i="29"/>
  <c r="E38" i="29"/>
  <c r="D38" i="29"/>
  <c r="C38" i="29"/>
  <c r="C38" i="30"/>
  <c r="W37" i="30"/>
  <c r="U37" i="29"/>
  <c r="T37" i="29"/>
  <c r="U37" i="30" s="1"/>
  <c r="S37" i="29"/>
  <c r="R37" i="29"/>
  <c r="Q37" i="29"/>
  <c r="P37" i="29"/>
  <c r="O37" i="29"/>
  <c r="N37" i="29"/>
  <c r="M37" i="29"/>
  <c r="L37" i="29"/>
  <c r="K37" i="29"/>
  <c r="J37" i="29"/>
  <c r="I37" i="29"/>
  <c r="H37" i="29"/>
  <c r="I37" i="30" s="1"/>
  <c r="G37" i="29"/>
  <c r="F37" i="29"/>
  <c r="E37" i="29"/>
  <c r="D37" i="29"/>
  <c r="C37" i="29"/>
  <c r="C37" i="30"/>
  <c r="U36" i="29"/>
  <c r="T36" i="29"/>
  <c r="U36" i="30" s="1"/>
  <c r="S36" i="29"/>
  <c r="R36" i="29"/>
  <c r="Q36" i="29"/>
  <c r="P36" i="29"/>
  <c r="O36" i="29"/>
  <c r="N36" i="29"/>
  <c r="M36" i="29"/>
  <c r="L36" i="29"/>
  <c r="K36" i="29"/>
  <c r="J36" i="29"/>
  <c r="I36" i="29"/>
  <c r="H36" i="29"/>
  <c r="I36" i="30" s="1"/>
  <c r="G36" i="29"/>
  <c r="F36" i="29"/>
  <c r="E36" i="29"/>
  <c r="D36" i="29"/>
  <c r="C36" i="29"/>
  <c r="C36" i="30"/>
  <c r="U35" i="29"/>
  <c r="T35" i="29"/>
  <c r="U35" i="30" s="1"/>
  <c r="S35" i="29"/>
  <c r="T35" i="30" s="1"/>
  <c r="R35" i="29"/>
  <c r="Q35" i="29"/>
  <c r="P35" i="29"/>
  <c r="O35" i="29"/>
  <c r="N35" i="29"/>
  <c r="M35" i="29"/>
  <c r="L35" i="29"/>
  <c r="K35" i="29"/>
  <c r="L35" i="30" s="1"/>
  <c r="J35" i="29"/>
  <c r="I35" i="29"/>
  <c r="H35" i="29"/>
  <c r="I35" i="30" s="1"/>
  <c r="G35" i="29"/>
  <c r="H35" i="30" s="1"/>
  <c r="F35" i="29"/>
  <c r="E35" i="29"/>
  <c r="D35" i="29"/>
  <c r="C35" i="29"/>
  <c r="U34" i="29"/>
  <c r="T34" i="29"/>
  <c r="U34" i="30" s="1"/>
  <c r="S34" i="29"/>
  <c r="R34" i="29"/>
  <c r="Q34" i="29"/>
  <c r="P34" i="29"/>
  <c r="O34" i="29"/>
  <c r="N34" i="29"/>
  <c r="M34" i="29"/>
  <c r="L34" i="29"/>
  <c r="K34" i="29"/>
  <c r="J34" i="29"/>
  <c r="I34" i="29"/>
  <c r="H34" i="29"/>
  <c r="I34" i="30" s="1"/>
  <c r="G34" i="29"/>
  <c r="F34" i="29"/>
  <c r="E34" i="29"/>
  <c r="D34" i="29"/>
  <c r="C34" i="29"/>
  <c r="U33" i="29"/>
  <c r="T33" i="29"/>
  <c r="U33" i="30" s="1"/>
  <c r="S33" i="29"/>
  <c r="R33" i="29"/>
  <c r="Q33" i="29"/>
  <c r="P33" i="29"/>
  <c r="O33" i="29"/>
  <c r="N33" i="29"/>
  <c r="M33" i="29"/>
  <c r="L33" i="29"/>
  <c r="K33" i="29"/>
  <c r="J33" i="29"/>
  <c r="I33" i="29"/>
  <c r="H33" i="29"/>
  <c r="I33" i="30" s="1"/>
  <c r="G33" i="29"/>
  <c r="F33" i="29"/>
  <c r="E33" i="29"/>
  <c r="D33" i="29"/>
  <c r="C33" i="29"/>
  <c r="U32" i="29"/>
  <c r="T32" i="29"/>
  <c r="U32" i="30" s="1"/>
  <c r="S32" i="29"/>
  <c r="R32" i="29"/>
  <c r="Q32" i="29"/>
  <c r="P32" i="29"/>
  <c r="O32" i="29"/>
  <c r="N32" i="29"/>
  <c r="O32" i="30" s="1"/>
  <c r="M32" i="29"/>
  <c r="L32" i="29"/>
  <c r="K32" i="29"/>
  <c r="J32" i="29"/>
  <c r="I32" i="29"/>
  <c r="H32" i="29"/>
  <c r="I32" i="30" s="1"/>
  <c r="G32" i="29"/>
  <c r="F32" i="29"/>
  <c r="E32" i="29"/>
  <c r="D32" i="29"/>
  <c r="C32" i="29"/>
  <c r="C32" i="30"/>
  <c r="W31" i="30"/>
  <c r="U31" i="29"/>
  <c r="T31" i="29"/>
  <c r="U31" i="30" s="1"/>
  <c r="S31" i="29"/>
  <c r="R31" i="29"/>
  <c r="Q31" i="29"/>
  <c r="P31" i="29"/>
  <c r="O31" i="29"/>
  <c r="N31" i="29"/>
  <c r="M31" i="29"/>
  <c r="N31" i="30" s="1"/>
  <c r="L31" i="29"/>
  <c r="K31" i="29"/>
  <c r="J31" i="29"/>
  <c r="I31" i="29"/>
  <c r="H31" i="29"/>
  <c r="I31" i="30" s="1"/>
  <c r="G31" i="29"/>
  <c r="F31" i="29"/>
  <c r="E31" i="29"/>
  <c r="F31" i="30" s="1"/>
  <c r="D31" i="29"/>
  <c r="C31" i="29"/>
  <c r="U30" i="29"/>
  <c r="T30" i="29"/>
  <c r="U30" i="30" s="1"/>
  <c r="S30" i="29"/>
  <c r="R30" i="29"/>
  <c r="Q30" i="29"/>
  <c r="P30" i="29"/>
  <c r="O30" i="29"/>
  <c r="N30" i="29"/>
  <c r="M30" i="29"/>
  <c r="L30" i="29"/>
  <c r="K30" i="29"/>
  <c r="L30" i="30" s="1"/>
  <c r="J30" i="29"/>
  <c r="I30" i="29"/>
  <c r="H30" i="29"/>
  <c r="I30" i="30" s="1"/>
  <c r="G30" i="29"/>
  <c r="F30" i="29"/>
  <c r="E30" i="29"/>
  <c r="D30" i="29"/>
  <c r="C30" i="29"/>
  <c r="C30" i="30"/>
  <c r="U29" i="29"/>
  <c r="T29" i="29"/>
  <c r="U29" i="30" s="1"/>
  <c r="S29" i="29"/>
  <c r="R29" i="29"/>
  <c r="Q29" i="29"/>
  <c r="P29" i="29"/>
  <c r="O29" i="29"/>
  <c r="N29" i="29"/>
  <c r="M29" i="29"/>
  <c r="L29" i="29"/>
  <c r="K29" i="29"/>
  <c r="J29" i="29"/>
  <c r="I29" i="29"/>
  <c r="H29" i="29"/>
  <c r="I29" i="30" s="1"/>
  <c r="G29" i="29"/>
  <c r="F29" i="29"/>
  <c r="E29" i="29"/>
  <c r="D29" i="29"/>
  <c r="C29" i="29"/>
  <c r="U28" i="29"/>
  <c r="T28" i="29"/>
  <c r="U28" i="30" s="1"/>
  <c r="S28" i="29"/>
  <c r="R28" i="29"/>
  <c r="Q28" i="29"/>
  <c r="P28" i="29"/>
  <c r="O28" i="29"/>
  <c r="N28" i="29"/>
  <c r="M28" i="29"/>
  <c r="L28" i="29"/>
  <c r="K28" i="29"/>
  <c r="J28" i="29"/>
  <c r="I28" i="29"/>
  <c r="H28" i="29"/>
  <c r="I28" i="30" s="1"/>
  <c r="G28" i="29"/>
  <c r="F28" i="29"/>
  <c r="E28" i="29"/>
  <c r="D28" i="29"/>
  <c r="C28" i="29"/>
  <c r="U27" i="29"/>
  <c r="T27" i="29"/>
  <c r="U27" i="30" s="1"/>
  <c r="S27" i="29"/>
  <c r="T27" i="30" s="1"/>
  <c r="R27" i="29"/>
  <c r="Q27" i="29"/>
  <c r="P27" i="29"/>
  <c r="O27" i="29"/>
  <c r="N27" i="29"/>
  <c r="M27" i="29"/>
  <c r="L27" i="29"/>
  <c r="K27" i="29"/>
  <c r="L27" i="30" s="1"/>
  <c r="J27" i="29"/>
  <c r="I27" i="29"/>
  <c r="H27" i="29"/>
  <c r="I27" i="30" s="1"/>
  <c r="G27" i="29"/>
  <c r="H27" i="30" s="1"/>
  <c r="F27" i="29"/>
  <c r="E27" i="29"/>
  <c r="D27" i="29"/>
  <c r="C27" i="29"/>
  <c r="C27" i="30"/>
  <c r="U26" i="29"/>
  <c r="T26" i="29"/>
  <c r="U26" i="30" s="1"/>
  <c r="S26" i="29"/>
  <c r="R26" i="29"/>
  <c r="Q26" i="29"/>
  <c r="P26" i="29"/>
  <c r="O26" i="29"/>
  <c r="N26" i="29"/>
  <c r="M26" i="29"/>
  <c r="L26" i="29"/>
  <c r="K26" i="29"/>
  <c r="J26" i="29"/>
  <c r="I26" i="29"/>
  <c r="H26" i="29"/>
  <c r="I26" i="30" s="1"/>
  <c r="G26" i="29"/>
  <c r="F26" i="29"/>
  <c r="E26" i="29"/>
  <c r="D26" i="29"/>
  <c r="C26" i="29"/>
  <c r="U25" i="29"/>
  <c r="T25" i="29"/>
  <c r="U25" i="30" s="1"/>
  <c r="S25" i="29"/>
  <c r="R25" i="29"/>
  <c r="Q25" i="29"/>
  <c r="P25" i="29"/>
  <c r="O25" i="29"/>
  <c r="N25" i="29"/>
  <c r="M25" i="29"/>
  <c r="L25" i="29"/>
  <c r="K25" i="29"/>
  <c r="J25" i="29"/>
  <c r="I25" i="29"/>
  <c r="H25" i="29"/>
  <c r="I25" i="30" s="1"/>
  <c r="G25" i="29"/>
  <c r="F25" i="29"/>
  <c r="E25" i="29"/>
  <c r="D25" i="29"/>
  <c r="C25" i="29"/>
  <c r="C25" i="30"/>
  <c r="W24" i="30"/>
  <c r="U24" i="29"/>
  <c r="T24" i="29"/>
  <c r="U24" i="30" s="1"/>
  <c r="S24" i="29"/>
  <c r="T24" i="30" s="1"/>
  <c r="R24" i="29"/>
  <c r="Q24" i="29"/>
  <c r="P24" i="29"/>
  <c r="O24" i="29"/>
  <c r="N24" i="29"/>
  <c r="M24" i="29"/>
  <c r="L24" i="29"/>
  <c r="K24" i="29"/>
  <c r="L24" i="30" s="1"/>
  <c r="J24" i="29"/>
  <c r="I24" i="29"/>
  <c r="H24" i="29"/>
  <c r="I24" i="30" s="1"/>
  <c r="G24" i="29"/>
  <c r="H24" i="30" s="1"/>
  <c r="F24" i="29"/>
  <c r="E24" i="29"/>
  <c r="D24" i="29"/>
  <c r="C24" i="29"/>
  <c r="U23" i="29"/>
  <c r="T23" i="29"/>
  <c r="U23" i="30" s="1"/>
  <c r="S23" i="29"/>
  <c r="R23" i="29"/>
  <c r="Q23" i="29"/>
  <c r="P23" i="29"/>
  <c r="O23" i="29"/>
  <c r="N23" i="29"/>
  <c r="M23" i="29"/>
  <c r="L23" i="29"/>
  <c r="K23" i="29"/>
  <c r="J23" i="29"/>
  <c r="I23" i="29"/>
  <c r="G23" i="29"/>
  <c r="F23" i="29"/>
  <c r="E23" i="29"/>
  <c r="D23" i="29"/>
  <c r="C23" i="29"/>
  <c r="U22" i="29"/>
  <c r="T22" i="29"/>
  <c r="U22" i="30" s="1"/>
  <c r="S22" i="29"/>
  <c r="R22" i="29"/>
  <c r="Q22" i="29"/>
  <c r="P22" i="29"/>
  <c r="O22" i="29"/>
  <c r="N22" i="29"/>
  <c r="M22" i="29"/>
  <c r="L22" i="29"/>
  <c r="K22" i="29"/>
  <c r="J22" i="29"/>
  <c r="I22" i="29"/>
  <c r="H22" i="29"/>
  <c r="I22" i="30" s="1"/>
  <c r="G22" i="29"/>
  <c r="F22" i="29"/>
  <c r="E22" i="29"/>
  <c r="D22" i="29"/>
  <c r="C22" i="29"/>
  <c r="U21" i="29"/>
  <c r="T21" i="29"/>
  <c r="U21" i="30" s="1"/>
  <c r="S21" i="29"/>
  <c r="R21" i="29"/>
  <c r="S21" i="30" s="1"/>
  <c r="Q21" i="29"/>
  <c r="P21" i="29"/>
  <c r="O21" i="29"/>
  <c r="N21" i="29"/>
  <c r="M21" i="29"/>
  <c r="L21" i="29"/>
  <c r="K21" i="29"/>
  <c r="J21" i="29"/>
  <c r="I21" i="29"/>
  <c r="H21" i="29"/>
  <c r="I21" i="30" s="1"/>
  <c r="G21" i="29"/>
  <c r="F21" i="29"/>
  <c r="E21" i="29"/>
  <c r="D21" i="29"/>
  <c r="C21" i="29"/>
  <c r="C21" i="30"/>
  <c r="U20" i="29"/>
  <c r="T20" i="29"/>
  <c r="U20" i="30" s="1"/>
  <c r="S20" i="29"/>
  <c r="R20" i="29"/>
  <c r="Q20" i="29"/>
  <c r="P20" i="29"/>
  <c r="O20" i="29"/>
  <c r="N20" i="29"/>
  <c r="M20" i="29"/>
  <c r="L20" i="29"/>
  <c r="K20" i="29"/>
  <c r="J20" i="29"/>
  <c r="I20" i="29"/>
  <c r="H20" i="29"/>
  <c r="I20" i="30" s="1"/>
  <c r="G20" i="29"/>
  <c r="F20" i="29"/>
  <c r="E20" i="29"/>
  <c r="D20" i="29"/>
  <c r="C20" i="29"/>
  <c r="C20" i="30"/>
  <c r="U19" i="29"/>
  <c r="T19" i="29"/>
  <c r="U19" i="30" s="1"/>
  <c r="S19" i="29"/>
  <c r="R19" i="29"/>
  <c r="Q19" i="29"/>
  <c r="P19" i="29"/>
  <c r="O19" i="29"/>
  <c r="N19" i="29"/>
  <c r="M19" i="29"/>
  <c r="L19" i="29"/>
  <c r="K19" i="29"/>
  <c r="L19" i="30" s="1"/>
  <c r="J19" i="29"/>
  <c r="I19" i="29"/>
  <c r="H19" i="29"/>
  <c r="I19" i="30" s="1"/>
  <c r="G19" i="29"/>
  <c r="F19" i="29"/>
  <c r="E19" i="29"/>
  <c r="D19" i="29"/>
  <c r="C19" i="29"/>
  <c r="C19" i="30"/>
  <c r="W18" i="30"/>
  <c r="U18" i="29"/>
  <c r="T18" i="29"/>
  <c r="U18" i="30" s="1"/>
  <c r="S18" i="29"/>
  <c r="R18" i="29"/>
  <c r="Q18" i="29"/>
  <c r="P18" i="29"/>
  <c r="O18" i="29"/>
  <c r="N18" i="29"/>
  <c r="M18" i="29"/>
  <c r="L18" i="29"/>
  <c r="K18" i="29"/>
  <c r="J18" i="29"/>
  <c r="I18" i="29"/>
  <c r="H18" i="29"/>
  <c r="I18" i="30" s="1"/>
  <c r="G18" i="29"/>
  <c r="F18" i="29"/>
  <c r="E18" i="29"/>
  <c r="D18" i="29"/>
  <c r="C18" i="29"/>
  <c r="C18" i="30"/>
  <c r="U17" i="29"/>
  <c r="T17" i="29"/>
  <c r="U17" i="30" s="1"/>
  <c r="S17" i="29"/>
  <c r="R17" i="29"/>
  <c r="Q17" i="29"/>
  <c r="R17" i="30" s="1"/>
  <c r="P17" i="29"/>
  <c r="O17" i="29"/>
  <c r="N17" i="29"/>
  <c r="M17" i="29"/>
  <c r="L17" i="29"/>
  <c r="K17" i="29"/>
  <c r="J17" i="29"/>
  <c r="I17" i="29"/>
  <c r="H17" i="29"/>
  <c r="I17" i="30" s="1"/>
  <c r="G17" i="29"/>
  <c r="F17" i="29"/>
  <c r="E17" i="29"/>
  <c r="D17" i="29"/>
  <c r="C17" i="29"/>
  <c r="U16" i="29"/>
  <c r="T16" i="29"/>
  <c r="U16" i="30" s="1"/>
  <c r="S16" i="29"/>
  <c r="R16" i="29"/>
  <c r="Q16" i="29"/>
  <c r="P16" i="29"/>
  <c r="O16" i="29"/>
  <c r="N16" i="29"/>
  <c r="M16" i="29"/>
  <c r="L16" i="29"/>
  <c r="K16" i="29"/>
  <c r="L16" i="30" s="1"/>
  <c r="J16" i="29"/>
  <c r="I16" i="29"/>
  <c r="H16" i="29"/>
  <c r="I16" i="30" s="1"/>
  <c r="G16" i="29"/>
  <c r="F16" i="29"/>
  <c r="E16" i="29"/>
  <c r="D16" i="29"/>
  <c r="C16" i="29"/>
  <c r="W15" i="30"/>
  <c r="U15" i="29"/>
  <c r="T15" i="29"/>
  <c r="U15" i="30" s="1"/>
  <c r="S15" i="29"/>
  <c r="R15" i="29"/>
  <c r="Q15" i="29"/>
  <c r="P15" i="29"/>
  <c r="O15" i="29"/>
  <c r="N15" i="29"/>
  <c r="M15" i="29"/>
  <c r="L15" i="29"/>
  <c r="K15" i="29"/>
  <c r="J15" i="29"/>
  <c r="I15" i="29"/>
  <c r="H15" i="29"/>
  <c r="I15" i="30" s="1"/>
  <c r="G15" i="29"/>
  <c r="F15" i="29"/>
  <c r="E15" i="29"/>
  <c r="D15" i="29"/>
  <c r="C15" i="29"/>
  <c r="U14" i="29"/>
  <c r="T14" i="29"/>
  <c r="U14" i="30" s="1"/>
  <c r="S14" i="29"/>
  <c r="R14" i="29"/>
  <c r="Q14" i="29"/>
  <c r="P14" i="29"/>
  <c r="O14" i="29"/>
  <c r="N14" i="29"/>
  <c r="M14" i="29"/>
  <c r="L14" i="29"/>
  <c r="K14" i="29"/>
  <c r="J14" i="29"/>
  <c r="I14" i="29"/>
  <c r="H14" i="29"/>
  <c r="I14" i="30" s="1"/>
  <c r="G14" i="29"/>
  <c r="F14" i="29"/>
  <c r="E14" i="29"/>
  <c r="D14" i="29"/>
  <c r="C14" i="29"/>
  <c r="C14" i="30"/>
  <c r="U13" i="29"/>
  <c r="T13" i="29"/>
  <c r="U13" i="30" s="1"/>
  <c r="S13" i="29"/>
  <c r="R13" i="29"/>
  <c r="Q13" i="29"/>
  <c r="P13" i="29"/>
  <c r="O13" i="29"/>
  <c r="N13" i="29"/>
  <c r="M13" i="29"/>
  <c r="L13" i="29"/>
  <c r="K13" i="29"/>
  <c r="L13" i="30" s="1"/>
  <c r="J13" i="29"/>
  <c r="I13" i="29"/>
  <c r="H13" i="29"/>
  <c r="I13" i="30" s="1"/>
  <c r="G13" i="29"/>
  <c r="F13" i="29"/>
  <c r="E13" i="29"/>
  <c r="D13" i="29"/>
  <c r="C13" i="30"/>
  <c r="W12" i="30"/>
  <c r="U12" i="29"/>
  <c r="T12" i="29"/>
  <c r="U12" i="30" s="1"/>
  <c r="S12" i="29"/>
  <c r="R12" i="29"/>
  <c r="S12" i="30" s="1"/>
  <c r="Q12" i="29"/>
  <c r="P12" i="29"/>
  <c r="O12" i="29"/>
  <c r="N12" i="29"/>
  <c r="M12" i="29"/>
  <c r="L12" i="29"/>
  <c r="K12" i="29"/>
  <c r="J12" i="29"/>
  <c r="I12" i="29"/>
  <c r="H12" i="29"/>
  <c r="I12" i="30" s="1"/>
  <c r="G12" i="29"/>
  <c r="F12" i="29"/>
  <c r="E12" i="29"/>
  <c r="D12" i="29"/>
  <c r="C12" i="29"/>
  <c r="C12" i="30"/>
  <c r="U11" i="29"/>
  <c r="T11" i="29"/>
  <c r="U11" i="30" s="1"/>
  <c r="S11" i="29"/>
  <c r="R11" i="29"/>
  <c r="Q11" i="29"/>
  <c r="P11" i="29"/>
  <c r="O11" i="29"/>
  <c r="N11" i="29"/>
  <c r="M11" i="29"/>
  <c r="L11" i="29"/>
  <c r="K11" i="29"/>
  <c r="J11" i="29"/>
  <c r="I11" i="29"/>
  <c r="H11" i="29"/>
  <c r="I11" i="30" s="1"/>
  <c r="G11" i="29"/>
  <c r="F11" i="29"/>
  <c r="E11" i="29"/>
  <c r="D11" i="29"/>
  <c r="C11" i="29"/>
  <c r="B11" i="30"/>
  <c r="A11" i="30"/>
  <c r="U10" i="29"/>
  <c r="T10" i="29"/>
  <c r="U10" i="30" s="1"/>
  <c r="S10" i="29"/>
  <c r="R10" i="29"/>
  <c r="Q10" i="29"/>
  <c r="P10" i="29"/>
  <c r="O10" i="29"/>
  <c r="N10" i="29"/>
  <c r="M10" i="29"/>
  <c r="L10" i="29"/>
  <c r="K10" i="29"/>
  <c r="J10" i="29"/>
  <c r="I10" i="29"/>
  <c r="H10" i="29"/>
  <c r="I10" i="30" s="1"/>
  <c r="G10" i="29"/>
  <c r="F10" i="29"/>
  <c r="E10" i="29"/>
  <c r="D10" i="29"/>
  <c r="C10" i="29"/>
  <c r="U9" i="29"/>
  <c r="T9" i="29"/>
  <c r="U9" i="30" s="1"/>
  <c r="S9" i="29"/>
  <c r="R9" i="29"/>
  <c r="Q9" i="29"/>
  <c r="P9" i="29"/>
  <c r="O9" i="29"/>
  <c r="N9" i="29"/>
  <c r="M9" i="29"/>
  <c r="L9" i="29"/>
  <c r="K9" i="29"/>
  <c r="J9" i="29"/>
  <c r="I9" i="29"/>
  <c r="H9" i="29"/>
  <c r="I9" i="30" s="1"/>
  <c r="G9" i="29"/>
  <c r="F9" i="29"/>
  <c r="E9" i="29"/>
  <c r="D9" i="29"/>
  <c r="C9" i="29"/>
  <c r="W8" i="30"/>
  <c r="U8" i="29"/>
  <c r="T8" i="29"/>
  <c r="U8" i="30" s="1"/>
  <c r="S8" i="29"/>
  <c r="R8" i="29"/>
  <c r="Q8" i="29"/>
  <c r="P8" i="29"/>
  <c r="O8" i="29"/>
  <c r="N8" i="29"/>
  <c r="M8" i="29"/>
  <c r="L8" i="29"/>
  <c r="K8" i="29"/>
  <c r="J8" i="29"/>
  <c r="I8" i="29"/>
  <c r="H8" i="29"/>
  <c r="I8" i="30" s="1"/>
  <c r="G8" i="29"/>
  <c r="F8" i="29"/>
  <c r="E8" i="29"/>
  <c r="D8" i="29"/>
  <c r="C8" i="29"/>
  <c r="C8" i="30"/>
  <c r="U7" i="29"/>
  <c r="T7" i="29"/>
  <c r="U7" i="30" s="1"/>
  <c r="S7" i="29"/>
  <c r="R7" i="29"/>
  <c r="Q7" i="29"/>
  <c r="P7" i="29"/>
  <c r="O7" i="29"/>
  <c r="N7" i="29"/>
  <c r="M7" i="29"/>
  <c r="L7" i="29"/>
  <c r="K7" i="29"/>
  <c r="L7" i="30" s="1"/>
  <c r="J7" i="29"/>
  <c r="I7" i="29"/>
  <c r="H7" i="29"/>
  <c r="I7" i="30" s="1"/>
  <c r="G7" i="29"/>
  <c r="F7" i="29"/>
  <c r="E7" i="29"/>
  <c r="D7" i="29"/>
  <c r="C7" i="29"/>
  <c r="U6" i="29"/>
  <c r="T6" i="29"/>
  <c r="U6" i="30" s="1"/>
  <c r="S6" i="29"/>
  <c r="R6" i="29"/>
  <c r="Q6" i="29"/>
  <c r="P6" i="29"/>
  <c r="Q6" i="30" s="1"/>
  <c r="O6" i="29"/>
  <c r="N6" i="29"/>
  <c r="M6" i="29"/>
  <c r="L6" i="29"/>
  <c r="K6" i="29"/>
  <c r="J6" i="29"/>
  <c r="I6" i="29"/>
  <c r="H6" i="29"/>
  <c r="I6" i="30" s="1"/>
  <c r="G6" i="29"/>
  <c r="F6" i="29"/>
  <c r="E6" i="29"/>
  <c r="D6" i="29"/>
  <c r="C6" i="29"/>
  <c r="U5" i="30"/>
  <c r="I5" i="30"/>
  <c r="B4" i="30"/>
  <c r="A4" i="30"/>
  <c r="B29" i="25"/>
  <c r="B2" i="5"/>
  <c r="B65" i="30"/>
  <c r="B71" i="30"/>
  <c r="B50" i="30"/>
  <c r="B92" i="30"/>
  <c r="B59" i="30"/>
  <c r="B77" i="30"/>
  <c r="B41" i="30"/>
  <c r="B35" i="30"/>
  <c r="B29" i="30"/>
  <c r="C93" i="30"/>
  <c r="A96" i="30"/>
  <c r="U87" i="30"/>
  <c r="B161" i="29"/>
  <c r="B47" i="30"/>
  <c r="B26" i="30"/>
  <c r="A59" i="30"/>
  <c r="C99" i="30"/>
  <c r="B101" i="30"/>
  <c r="A17" i="30"/>
  <c r="A24" i="30"/>
  <c r="I87" i="30"/>
  <c r="A177" i="29"/>
  <c r="A189" i="29"/>
  <c r="B200" i="29"/>
  <c r="C70" i="30"/>
  <c r="W61" i="30"/>
  <c r="C5" i="30"/>
  <c r="A221" i="29"/>
  <c r="C60" i="30"/>
  <c r="C74" i="30"/>
  <c r="U79" i="30"/>
  <c r="C96" i="30"/>
  <c r="C91" i="30"/>
  <c r="B167" i="29"/>
  <c r="C66" i="30"/>
  <c r="C54" i="30"/>
  <c r="C106" i="30"/>
  <c r="E60" i="1"/>
  <c r="A215" i="29"/>
  <c r="A209" i="29"/>
  <c r="A95" i="30"/>
  <c r="C81" i="30"/>
  <c r="U82" i="30"/>
  <c r="W75" i="30"/>
  <c r="W66" i="30"/>
  <c r="C85" i="30"/>
  <c r="B37" i="30"/>
  <c r="B109" i="30"/>
  <c r="B13" i="30"/>
  <c r="B187" i="29"/>
  <c r="B163" i="29"/>
  <c r="B139" i="29"/>
  <c r="D12" i="1"/>
  <c r="F12" i="1" s="1"/>
  <c r="A222" i="29"/>
  <c r="C94" i="30"/>
  <c r="F71" i="1"/>
  <c r="C111" i="30"/>
  <c r="C92" i="30"/>
  <c r="A174" i="29"/>
  <c r="A60" i="30"/>
  <c r="A83" i="30"/>
  <c r="A197" i="29"/>
  <c r="A71" i="30"/>
  <c r="H101" i="30"/>
  <c r="W93" i="30"/>
  <c r="B131" i="29"/>
  <c r="A35" i="30"/>
  <c r="B137" i="29"/>
  <c r="B224" i="29"/>
  <c r="U98" i="30"/>
  <c r="C84" i="30"/>
  <c r="C78" i="30"/>
  <c r="C86" i="30"/>
  <c r="C109" i="30"/>
  <c r="C80" i="30"/>
  <c r="B175" i="29"/>
  <c r="B61" i="30"/>
  <c r="B85" i="30"/>
  <c r="B199" i="29"/>
  <c r="C7" i="30"/>
  <c r="W76" i="30"/>
  <c r="C100" i="30"/>
  <c r="C102" i="30"/>
  <c r="L85" i="30"/>
  <c r="C67" i="30"/>
  <c r="C9" i="30"/>
  <c r="C22" i="30"/>
  <c r="C26" i="30"/>
  <c r="C48" i="30"/>
  <c r="C75" i="30"/>
  <c r="G11" i="1"/>
  <c r="A162" i="29"/>
  <c r="O103" i="30" l="1"/>
  <c r="O12" i="30"/>
  <c r="O5" i="30"/>
  <c r="O10" i="30"/>
  <c r="O16" i="30"/>
  <c r="O27" i="30"/>
  <c r="O49" i="30"/>
  <c r="O54" i="30"/>
  <c r="A168" i="29"/>
  <c r="O43" i="30"/>
  <c r="G53" i="1"/>
  <c r="O31" i="30"/>
  <c r="O111" i="30"/>
  <c r="O74" i="30"/>
  <c r="O48" i="30"/>
  <c r="O36" i="30"/>
  <c r="O8" i="30"/>
  <c r="O14" i="30"/>
  <c r="O25" i="30"/>
  <c r="O58" i="30"/>
  <c r="O47" i="30"/>
  <c r="O64" i="30"/>
  <c r="A6" i="30"/>
  <c r="O94" i="30"/>
  <c r="B5" i="30"/>
  <c r="O41" i="30"/>
  <c r="O20" i="30"/>
  <c r="O19" i="30"/>
  <c r="O24" i="30"/>
  <c r="O96" i="30"/>
  <c r="O57" i="30"/>
  <c r="O9" i="30"/>
  <c r="A102" i="30"/>
  <c r="O7" i="30"/>
  <c r="O13" i="30"/>
  <c r="G44" i="1"/>
  <c r="O18" i="30"/>
  <c r="O40" i="30"/>
  <c r="O51" i="30"/>
  <c r="O77" i="30"/>
  <c r="O34" i="30"/>
  <c r="O91" i="30"/>
  <c r="O71" i="30"/>
  <c r="A42" i="30"/>
  <c r="O23" i="30"/>
  <c r="A204" i="29"/>
  <c r="O11" i="30"/>
  <c r="O39" i="30"/>
  <c r="O55" i="30"/>
  <c r="A30" i="30"/>
  <c r="U51" i="30"/>
  <c r="I59" i="30"/>
  <c r="U77" i="30"/>
  <c r="I97" i="30"/>
  <c r="O106" i="30"/>
  <c r="O66" i="30"/>
  <c r="O22" i="30"/>
  <c r="O44" i="30"/>
  <c r="I64" i="30"/>
  <c r="U72" i="30"/>
  <c r="I82" i="30"/>
  <c r="O99" i="30"/>
  <c r="A65" i="30"/>
  <c r="A191" i="29"/>
  <c r="O15" i="30"/>
  <c r="O21" i="30"/>
  <c r="O26" i="30"/>
  <c r="O37" i="30"/>
  <c r="A113" i="30"/>
  <c r="O29" i="30"/>
  <c r="A143" i="29"/>
  <c r="O56" i="30"/>
  <c r="O6" i="30"/>
  <c r="N17" i="30"/>
  <c r="A167" i="29"/>
  <c r="O17" i="30"/>
  <c r="O45" i="30"/>
  <c r="O61" i="30"/>
  <c r="O109" i="30"/>
  <c r="O104" i="30"/>
  <c r="D101" i="30"/>
  <c r="O60" i="30"/>
  <c r="B7" i="30"/>
  <c r="I111" i="30"/>
  <c r="I107" i="30"/>
  <c r="F85" i="30"/>
  <c r="B145" i="29"/>
  <c r="B79" i="30"/>
  <c r="B67" i="30"/>
  <c r="B43" i="30"/>
  <c r="B55" i="30"/>
  <c r="B19" i="30"/>
  <c r="O67" i="30"/>
  <c r="O108" i="30"/>
  <c r="O72" i="30"/>
  <c r="G65" i="1"/>
  <c r="N80" i="30"/>
  <c r="O112" i="30"/>
  <c r="O35" i="30"/>
  <c r="O73" i="30"/>
  <c r="F96" i="30"/>
  <c r="G59" i="1"/>
  <c r="O102" i="30"/>
  <c r="O83" i="30"/>
  <c r="B20" i="30"/>
  <c r="O105" i="30"/>
  <c r="O89" i="30"/>
  <c r="O79" i="30"/>
  <c r="U101" i="30"/>
  <c r="B80" i="30"/>
  <c r="M68" i="30"/>
  <c r="A93" i="30"/>
  <c r="A21" i="30"/>
  <c r="F23" i="30"/>
  <c r="F34" i="30"/>
  <c r="R48" i="30"/>
  <c r="F56" i="30"/>
  <c r="R64" i="30"/>
  <c r="F72" i="30"/>
  <c r="F77" i="30"/>
  <c r="R91" i="30"/>
  <c r="R86" i="30"/>
  <c r="R81" i="30"/>
  <c r="G39" i="1"/>
  <c r="G57" i="1"/>
  <c r="R31" i="30"/>
  <c r="R42" i="30"/>
  <c r="R53" i="30"/>
  <c r="O81" i="30"/>
  <c r="E79" i="30"/>
  <c r="F17" i="30"/>
  <c r="U74" i="30"/>
  <c r="U109" i="30"/>
  <c r="U83" i="30"/>
  <c r="G83" i="30"/>
  <c r="R34" i="30"/>
  <c r="F48" i="30"/>
  <c r="R56" i="30"/>
  <c r="R72" i="30"/>
  <c r="F91" i="30"/>
  <c r="F81" i="30"/>
  <c r="A34" i="30"/>
  <c r="M16" i="30"/>
  <c r="G34" i="30"/>
  <c r="M52" i="30"/>
  <c r="R68" i="30"/>
  <c r="F106" i="30"/>
  <c r="S77" i="30"/>
  <c r="M27" i="30"/>
  <c r="G31" i="30"/>
  <c r="A130" i="29"/>
  <c r="S14" i="30"/>
  <c r="S20" i="30"/>
  <c r="G28" i="30"/>
  <c r="S28" i="30"/>
  <c r="M38" i="30"/>
  <c r="G45" i="30"/>
  <c r="M57" i="30"/>
  <c r="B195" i="29"/>
  <c r="A106" i="30"/>
  <c r="M110" i="30"/>
  <c r="M59" i="30"/>
  <c r="A154" i="29"/>
  <c r="M15" i="30"/>
  <c r="M43" i="30"/>
  <c r="G74" i="30"/>
  <c r="A28" i="30"/>
  <c r="S23" i="30"/>
  <c r="M78" i="30"/>
  <c r="A46" i="30"/>
  <c r="G25" i="30"/>
  <c r="M32" i="30"/>
  <c r="S58" i="30"/>
  <c r="M111" i="30"/>
  <c r="G100" i="30"/>
  <c r="G69" i="30"/>
  <c r="A76" i="30"/>
  <c r="S22" i="30"/>
  <c r="M37" i="30"/>
  <c r="S7" i="30"/>
  <c r="G13" i="30"/>
  <c r="S13" i="30"/>
  <c r="S16" i="30"/>
  <c r="S30" i="30"/>
  <c r="S60" i="30"/>
  <c r="S68" i="30"/>
  <c r="M5" i="30"/>
  <c r="A196" i="29"/>
  <c r="G33" i="30"/>
  <c r="A94" i="30"/>
  <c r="A22" i="30"/>
  <c r="G27" i="30"/>
  <c r="S27" i="30"/>
  <c r="G35" i="30"/>
  <c r="M42" i="30"/>
  <c r="A58" i="30"/>
  <c r="G22" i="30"/>
  <c r="A52" i="30"/>
  <c r="M8" i="30"/>
  <c r="S59" i="30"/>
  <c r="G108" i="30"/>
  <c r="M12" i="30"/>
  <c r="A100" i="30"/>
  <c r="A64" i="30"/>
  <c r="G15" i="30"/>
  <c r="G18" i="30"/>
  <c r="G29" i="30"/>
  <c r="S29" i="30"/>
  <c r="M36" i="30"/>
  <c r="F112" i="30"/>
  <c r="F68" i="30"/>
  <c r="A105" i="30"/>
  <c r="L78" i="30"/>
  <c r="R94" i="30"/>
  <c r="F6" i="30"/>
  <c r="R6" i="30"/>
  <c r="L10" i="30"/>
  <c r="R23" i="30"/>
  <c r="F26" i="30"/>
  <c r="R26" i="30"/>
  <c r="L33" i="30"/>
  <c r="F37" i="30"/>
  <c r="R37" i="30"/>
  <c r="F40" i="30"/>
  <c r="R40" i="30"/>
  <c r="L47" i="30"/>
  <c r="F51" i="30"/>
  <c r="R51" i="30"/>
  <c r="R77" i="30"/>
  <c r="R112" i="30"/>
  <c r="R107" i="30"/>
  <c r="F107" i="30"/>
  <c r="F8" i="30"/>
  <c r="R8" i="30"/>
  <c r="F11" i="30"/>
  <c r="R11" i="30"/>
  <c r="F14" i="30"/>
  <c r="R14" i="30"/>
  <c r="F20" i="30"/>
  <c r="R20" i="30"/>
  <c r="F28" i="30"/>
  <c r="R28" i="30"/>
  <c r="L38" i="30"/>
  <c r="F45" i="30"/>
  <c r="R45" i="30"/>
  <c r="L49" i="30"/>
  <c r="L57" i="30"/>
  <c r="F61" i="30"/>
  <c r="R61" i="30"/>
  <c r="L65" i="30"/>
  <c r="F69" i="30"/>
  <c r="R69" i="30"/>
  <c r="L73" i="30"/>
  <c r="R110" i="30"/>
  <c r="F110" i="30"/>
  <c r="R105" i="30"/>
  <c r="F105" i="30"/>
  <c r="G94" i="30"/>
  <c r="I101" i="30"/>
  <c r="F101" i="30"/>
  <c r="L15" i="30"/>
  <c r="L18" i="30"/>
  <c r="L29" i="30"/>
  <c r="F36" i="30"/>
  <c r="R36" i="30"/>
  <c r="L43" i="30"/>
  <c r="F50" i="30"/>
  <c r="R50" i="30"/>
  <c r="L62" i="30"/>
  <c r="R66" i="30"/>
  <c r="L70" i="30"/>
  <c r="R74" i="30"/>
  <c r="L109" i="30"/>
  <c r="L104" i="30"/>
  <c r="F94" i="30"/>
  <c r="R71" i="30"/>
  <c r="L9" i="30"/>
  <c r="L12" i="30"/>
  <c r="L21" i="30"/>
  <c r="R25" i="30"/>
  <c r="L32" i="30"/>
  <c r="F39" i="30"/>
  <c r="R39" i="30"/>
  <c r="L46" i="30"/>
  <c r="F55" i="30"/>
  <c r="R55" i="30"/>
  <c r="R58" i="30"/>
  <c r="F63" i="30"/>
  <c r="R63" i="30"/>
  <c r="L67" i="30"/>
  <c r="F71" i="30"/>
  <c r="L75" i="30"/>
  <c r="R108" i="30"/>
  <c r="F108" i="30"/>
  <c r="R103" i="30"/>
  <c r="F103" i="30"/>
  <c r="R99" i="30"/>
  <c r="R101" i="30"/>
  <c r="F22" i="30"/>
  <c r="R22" i="30"/>
  <c r="L23" i="30"/>
  <c r="L26" i="30"/>
  <c r="F33" i="30"/>
  <c r="R33" i="30"/>
  <c r="L37" i="30"/>
  <c r="L40" i="30"/>
  <c r="F47" i="30"/>
  <c r="R47" i="30"/>
  <c r="L51" i="30"/>
  <c r="L59" i="30"/>
  <c r="F76" i="30"/>
  <c r="R76" i="30"/>
  <c r="L77" i="30"/>
  <c r="L112" i="30"/>
  <c r="B39" i="30"/>
  <c r="A153" i="29"/>
  <c r="R13" i="30"/>
  <c r="F16" i="30"/>
  <c r="F19" i="30"/>
  <c r="R19" i="30"/>
  <c r="R30" i="30"/>
  <c r="L34" i="30"/>
  <c r="F41" i="30"/>
  <c r="R41" i="30"/>
  <c r="F44" i="30"/>
  <c r="R44" i="30"/>
  <c r="L48" i="30"/>
  <c r="F52" i="30"/>
  <c r="R52" i="30"/>
  <c r="L56" i="30"/>
  <c r="F60" i="30"/>
  <c r="R60" i="30"/>
  <c r="L72" i="30"/>
  <c r="F10" i="30"/>
  <c r="L110" i="30"/>
  <c r="F97" i="30"/>
  <c r="A81" i="30"/>
  <c r="L76" i="30"/>
  <c r="F27" i="30"/>
  <c r="F35" i="30"/>
  <c r="L42" i="30"/>
  <c r="L53" i="30"/>
  <c r="R85" i="30"/>
  <c r="L93" i="30"/>
  <c r="A99" i="30"/>
  <c r="F5" i="30"/>
  <c r="F7" i="30"/>
  <c r="R16" i="30"/>
  <c r="F24" i="30"/>
  <c r="L31" i="30"/>
  <c r="L11" i="30"/>
  <c r="L28" i="30"/>
  <c r="F38" i="30"/>
  <c r="L45" i="30"/>
  <c r="F49" i="30"/>
  <c r="R49" i="30"/>
  <c r="F54" i="30"/>
  <c r="R54" i="30"/>
  <c r="F57" i="30"/>
  <c r="R57" i="30"/>
  <c r="R65" i="30"/>
  <c r="L69" i="30"/>
  <c r="U78" i="30"/>
  <c r="O78" i="30"/>
  <c r="I78" i="30"/>
  <c r="R97" i="30"/>
  <c r="L6" i="30"/>
  <c r="R10" i="30"/>
  <c r="R5" i="30"/>
  <c r="R7" i="30"/>
  <c r="F13" i="30"/>
  <c r="L92" i="30"/>
  <c r="R24" i="30"/>
  <c r="R27" i="30"/>
  <c r="R84" i="30"/>
  <c r="L101" i="30"/>
  <c r="L102" i="30"/>
  <c r="L8" i="30"/>
  <c r="L14" i="30"/>
  <c r="L20" i="30"/>
  <c r="R38" i="30"/>
  <c r="L84" i="30"/>
  <c r="A87" i="30"/>
  <c r="F15" i="30"/>
  <c r="R15" i="30"/>
  <c r="F18" i="30"/>
  <c r="R18" i="30"/>
  <c r="F29" i="30"/>
  <c r="R29" i="30"/>
  <c r="L36" i="30"/>
  <c r="F43" i="30"/>
  <c r="R43" i="30"/>
  <c r="L50" i="30"/>
  <c r="G57" i="30"/>
  <c r="F62" i="30"/>
  <c r="R62" i="30"/>
  <c r="L66" i="30"/>
  <c r="F70" i="30"/>
  <c r="I91" i="30"/>
  <c r="I86" i="30"/>
  <c r="U81" i="30"/>
  <c r="L105" i="30"/>
  <c r="L100" i="30"/>
  <c r="R35" i="30"/>
  <c r="A69" i="30"/>
  <c r="F9" i="30"/>
  <c r="R9" i="30"/>
  <c r="F12" i="30"/>
  <c r="R12" i="30"/>
  <c r="R21" i="30"/>
  <c r="L25" i="30"/>
  <c r="R32" i="30"/>
  <c r="L39" i="30"/>
  <c r="R46" i="30"/>
  <c r="M50" i="30"/>
  <c r="L55" i="30"/>
  <c r="L58" i="30"/>
  <c r="G62" i="30"/>
  <c r="S62" i="30"/>
  <c r="L63" i="30"/>
  <c r="M66" i="30"/>
  <c r="R67" i="30"/>
  <c r="O85" i="30"/>
  <c r="O80" i="30"/>
  <c r="B159" i="29"/>
  <c r="B63" i="30"/>
  <c r="B87" i="30"/>
  <c r="L95" i="30"/>
  <c r="R89" i="30"/>
  <c r="F89" i="30"/>
  <c r="F57" i="1"/>
  <c r="L98" i="30"/>
  <c r="R92" i="30"/>
  <c r="F92" i="30"/>
  <c r="B69" i="30"/>
  <c r="R106" i="30"/>
  <c r="B57" i="30"/>
  <c r="B15" i="30"/>
  <c r="R111" i="30"/>
  <c r="F111" i="30"/>
  <c r="B219" i="29"/>
  <c r="B51" i="30"/>
  <c r="F73" i="30"/>
  <c r="R73" i="30"/>
  <c r="R100" i="30"/>
  <c r="F100" i="30"/>
  <c r="B213" i="29"/>
  <c r="B75" i="30"/>
  <c r="B225" i="29"/>
  <c r="B123" i="29"/>
  <c r="R70" i="30"/>
  <c r="L74" i="30"/>
  <c r="R109" i="30"/>
  <c r="R104" i="30"/>
  <c r="F104" i="30"/>
  <c r="L99" i="30"/>
  <c r="H83" i="30"/>
  <c r="B207" i="29"/>
  <c r="L71" i="30"/>
  <c r="F75" i="30"/>
  <c r="R75" i="30"/>
  <c r="L108" i="30"/>
  <c r="R98" i="30"/>
  <c r="F98" i="30"/>
  <c r="R93" i="30"/>
  <c r="F93" i="30"/>
  <c r="T95" i="30"/>
  <c r="F95" i="30"/>
  <c r="N83" i="30"/>
  <c r="G29" i="1"/>
  <c r="F56" i="1"/>
  <c r="F65" i="1"/>
  <c r="L88" i="30"/>
  <c r="L83" i="30"/>
  <c r="R95" i="30"/>
  <c r="T5" i="30"/>
  <c r="N107" i="30"/>
  <c r="N82" i="30"/>
  <c r="T104" i="30"/>
  <c r="H9" i="30"/>
  <c r="N39" i="30"/>
  <c r="T46" i="30"/>
  <c r="N55" i="30"/>
  <c r="N63" i="30"/>
  <c r="H67" i="30"/>
  <c r="T67" i="30"/>
  <c r="N71" i="30"/>
  <c r="H75" i="30"/>
  <c r="T75" i="30"/>
  <c r="H110" i="30"/>
  <c r="N100" i="30"/>
  <c r="N95" i="30"/>
  <c r="T89" i="30"/>
  <c r="H89" i="30"/>
  <c r="H79" i="30"/>
  <c r="N99" i="30"/>
  <c r="T21" i="30"/>
  <c r="H82" i="30"/>
  <c r="H6" i="30"/>
  <c r="T6" i="30"/>
  <c r="N10" i="30"/>
  <c r="N47" i="30"/>
  <c r="T9" i="30"/>
  <c r="H12" i="30"/>
  <c r="N25" i="30"/>
  <c r="T32" i="30"/>
  <c r="N67" i="30"/>
  <c r="N112" i="30"/>
  <c r="N76" i="30"/>
  <c r="N7" i="30"/>
  <c r="N13" i="30"/>
  <c r="N105" i="30"/>
  <c r="N109" i="30"/>
  <c r="H32" i="30"/>
  <c r="N104" i="30"/>
  <c r="T70" i="30"/>
  <c r="T83" i="30"/>
  <c r="N85" i="30"/>
  <c r="H5" i="30"/>
  <c r="T8" i="30"/>
  <c r="H11" i="30"/>
  <c r="T11" i="30"/>
  <c r="H14" i="30"/>
  <c r="T14" i="30"/>
  <c r="T20" i="30"/>
  <c r="H28" i="30"/>
  <c r="T28" i="30"/>
  <c r="N38" i="30"/>
  <c r="H45" i="30"/>
  <c r="T45" i="30"/>
  <c r="N18" i="30"/>
  <c r="N29" i="30"/>
  <c r="H36" i="30"/>
  <c r="T36" i="30"/>
  <c r="N43" i="30"/>
  <c r="H50" i="30"/>
  <c r="T50" i="30"/>
  <c r="H8" i="30"/>
  <c r="H104" i="30"/>
  <c r="N15" i="30"/>
  <c r="N74" i="30"/>
  <c r="H87" i="30"/>
  <c r="T101" i="30"/>
  <c r="T87" i="30"/>
  <c r="N50" i="30"/>
  <c r="T77" i="30"/>
  <c r="F30" i="1"/>
  <c r="N91" i="30"/>
  <c r="N20" i="30"/>
  <c r="N45" i="30"/>
  <c r="H54" i="30"/>
  <c r="H57" i="30"/>
  <c r="T57" i="30"/>
  <c r="N61" i="30"/>
  <c r="H65" i="30"/>
  <c r="N69" i="30"/>
  <c r="H73" i="30"/>
  <c r="T73" i="30"/>
  <c r="T91" i="30"/>
  <c r="H91" i="30"/>
  <c r="T86" i="30"/>
  <c r="H86" i="30"/>
  <c r="T81" i="30"/>
  <c r="H81" i="30"/>
  <c r="H109" i="30"/>
  <c r="T82" i="30"/>
  <c r="N48" i="30"/>
  <c r="T43" i="30"/>
  <c r="N5" i="30"/>
  <c r="N8" i="30"/>
  <c r="N11" i="30"/>
  <c r="N14" i="30"/>
  <c r="N28" i="30"/>
  <c r="N111" i="30"/>
  <c r="N96" i="30"/>
  <c r="N56" i="30"/>
  <c r="N101" i="30"/>
  <c r="H15" i="30"/>
  <c r="T15" i="30"/>
  <c r="H18" i="30"/>
  <c r="T18" i="30"/>
  <c r="H29" i="30"/>
  <c r="T29" i="30"/>
  <c r="N36" i="30"/>
  <c r="H62" i="30"/>
  <c r="T62" i="30"/>
  <c r="N66" i="30"/>
  <c r="N90" i="30"/>
  <c r="L87" i="30"/>
  <c r="F113" i="30"/>
  <c r="R113" i="30"/>
  <c r="N22" i="30"/>
  <c r="T23" i="30"/>
  <c r="H26" i="30"/>
  <c r="T26" i="30"/>
  <c r="N33" i="30"/>
  <c r="T37" i="30"/>
  <c r="H40" i="30"/>
  <c r="T40" i="30"/>
  <c r="H51" i="30"/>
  <c r="T51" i="30"/>
  <c r="H59" i="30"/>
  <c r="T59" i="30"/>
  <c r="T94" i="30"/>
  <c r="H94" i="30"/>
  <c r="N16" i="30"/>
  <c r="N19" i="30"/>
  <c r="N30" i="30"/>
  <c r="H34" i="30"/>
  <c r="T34" i="30"/>
  <c r="N44" i="30"/>
  <c r="H56" i="30"/>
  <c r="N60" i="30"/>
  <c r="H64" i="30"/>
  <c r="T64" i="30"/>
  <c r="H72" i="30"/>
  <c r="T72" i="30"/>
  <c r="T108" i="30"/>
  <c r="H108" i="30"/>
  <c r="T103" i="30"/>
  <c r="H103" i="30"/>
  <c r="N93" i="30"/>
  <c r="I113" i="30"/>
  <c r="F21" i="1"/>
  <c r="H17" i="30"/>
  <c r="T17" i="30"/>
  <c r="N24" i="30"/>
  <c r="N27" i="30"/>
  <c r="H31" i="30"/>
  <c r="T31" i="30"/>
  <c r="N35" i="30"/>
  <c r="H42" i="30"/>
  <c r="T42" i="30"/>
  <c r="H53" i="30"/>
  <c r="T53" i="30"/>
  <c r="T97" i="30"/>
  <c r="H97" i="30"/>
  <c r="T92" i="30"/>
  <c r="N49" i="30"/>
  <c r="N54" i="30"/>
  <c r="N57" i="30"/>
  <c r="H61" i="30"/>
  <c r="T61" i="30"/>
  <c r="N65" i="30"/>
  <c r="T69" i="30"/>
  <c r="N73" i="30"/>
  <c r="L113" i="30"/>
  <c r="N62" i="30"/>
  <c r="T66" i="30"/>
  <c r="N70" i="30"/>
  <c r="H74" i="30"/>
  <c r="T111" i="30"/>
  <c r="N102" i="30"/>
  <c r="N21" i="30"/>
  <c r="N46" i="30"/>
  <c r="T55" i="30"/>
  <c r="H58" i="30"/>
  <c r="T58" i="30"/>
  <c r="H71" i="30"/>
  <c r="N75" i="30"/>
  <c r="N110" i="30"/>
  <c r="H100" i="30"/>
  <c r="U113" i="30"/>
  <c r="N12" i="30"/>
  <c r="T25" i="30"/>
  <c r="N32" i="30"/>
  <c r="N6" i="30"/>
  <c r="H10" i="30"/>
  <c r="T10" i="30"/>
  <c r="H22" i="30"/>
  <c r="T22" i="30"/>
  <c r="N23" i="30"/>
  <c r="N26" i="30"/>
  <c r="H33" i="30"/>
  <c r="T33" i="30"/>
  <c r="N37" i="30"/>
  <c r="N40" i="30"/>
  <c r="T47" i="30"/>
  <c r="N51" i="30"/>
  <c r="N59" i="30"/>
  <c r="H76" i="30"/>
  <c r="T76" i="30"/>
  <c r="N77" i="30"/>
  <c r="H25" i="30"/>
  <c r="H39" i="30"/>
  <c r="O113" i="30"/>
  <c r="H7" i="30"/>
  <c r="T7" i="30"/>
  <c r="H13" i="30"/>
  <c r="T13" i="30"/>
  <c r="H16" i="30"/>
  <c r="T16" i="30"/>
  <c r="T19" i="30"/>
  <c r="H30" i="30"/>
  <c r="T30" i="30"/>
  <c r="N34" i="30"/>
  <c r="T41" i="30"/>
  <c r="H44" i="30"/>
  <c r="T44" i="30"/>
  <c r="H52" i="30"/>
  <c r="H60" i="30"/>
  <c r="T60" i="30"/>
  <c r="N64" i="30"/>
  <c r="T68" i="30"/>
  <c r="N72" i="30"/>
  <c r="H98" i="30"/>
  <c r="J96" i="30"/>
  <c r="L94" i="30"/>
  <c r="W103" i="30"/>
  <c r="W92" i="30"/>
  <c r="W69" i="30"/>
  <c r="W57" i="30"/>
  <c r="W45" i="30"/>
  <c r="W34" i="30"/>
  <c r="W90" i="30"/>
  <c r="W78" i="30"/>
  <c r="W55" i="30"/>
  <c r="W32" i="30"/>
  <c r="W9" i="30"/>
  <c r="J91" i="30"/>
  <c r="W110" i="30"/>
  <c r="W5" i="30"/>
  <c r="W10" i="30"/>
  <c r="W14" i="30"/>
  <c r="E22" i="30"/>
  <c r="Q22" i="30"/>
  <c r="W60" i="30"/>
  <c r="W109" i="30"/>
  <c r="W84" i="30"/>
  <c r="W70" i="30"/>
  <c r="W26" i="30"/>
  <c r="D37" i="30"/>
  <c r="W48" i="30"/>
  <c r="Q73" i="30"/>
  <c r="W97" i="30"/>
  <c r="W74" i="30"/>
  <c r="W62" i="30"/>
  <c r="W50" i="30"/>
  <c r="W39" i="30"/>
  <c r="W28" i="30"/>
  <c r="P37" i="30"/>
  <c r="J39" i="30"/>
  <c r="A152" i="29"/>
  <c r="W6" i="30"/>
  <c r="W13" i="30"/>
  <c r="W20" i="30"/>
  <c r="W68" i="30"/>
  <c r="W104" i="30"/>
  <c r="W87" i="30"/>
  <c r="W107" i="30"/>
  <c r="W82" i="30"/>
  <c r="A14" i="30"/>
  <c r="P27" i="30"/>
  <c r="A140" i="29"/>
  <c r="A32" i="30"/>
  <c r="W56" i="30"/>
  <c r="W106" i="30"/>
  <c r="A20" i="30"/>
  <c r="W25" i="30"/>
  <c r="W38" i="30"/>
  <c r="W44" i="30"/>
  <c r="G23" i="1"/>
  <c r="W99" i="30"/>
  <c r="W96" i="30"/>
  <c r="W91" i="30"/>
  <c r="K91" i="30"/>
  <c r="K83" i="30"/>
  <c r="W111" i="30"/>
  <c r="V99" i="30"/>
  <c r="J99" i="30"/>
  <c r="W108" i="30"/>
  <c r="W88" i="30"/>
  <c r="W73" i="30"/>
  <c r="A31" i="30"/>
  <c r="A56" i="30"/>
  <c r="W98" i="30"/>
  <c r="A103" i="30"/>
  <c r="A50" i="30"/>
  <c r="W100" i="30"/>
  <c r="W7" i="30"/>
  <c r="W27" i="30"/>
  <c r="W30" i="30"/>
  <c r="W49" i="30"/>
  <c r="J54" i="30"/>
  <c r="V54" i="30"/>
  <c r="J63" i="30"/>
  <c r="V63" i="30"/>
  <c r="V69" i="30"/>
  <c r="W72" i="30"/>
  <c r="J77" i="30"/>
  <c r="J111" i="30"/>
  <c r="P107" i="30"/>
  <c r="W86" i="30"/>
  <c r="A8" i="30"/>
  <c r="W33" i="30"/>
  <c r="W36" i="30"/>
  <c r="W42" i="30"/>
  <c r="D47" i="30"/>
  <c r="P47" i="30"/>
  <c r="E59" i="30"/>
  <c r="R83" i="30"/>
  <c r="F83" i="30"/>
  <c r="F38" i="1"/>
  <c r="G38" i="1"/>
  <c r="F20" i="1"/>
  <c r="B172" i="29"/>
  <c r="F47" i="1"/>
  <c r="B184" i="29"/>
  <c r="B10" i="30"/>
  <c r="M87" i="30"/>
  <c r="W40" i="30"/>
  <c r="B82" i="30"/>
  <c r="B160" i="29"/>
  <c r="G21" i="1"/>
  <c r="W95" i="30"/>
  <c r="W83" i="30"/>
  <c r="W71" i="30"/>
  <c r="W47" i="30"/>
  <c r="W58" i="30"/>
  <c r="W35" i="30"/>
  <c r="B34" i="30"/>
  <c r="B22" i="30"/>
  <c r="B112" i="30"/>
  <c r="B88" i="30"/>
  <c r="B142" i="29"/>
  <c r="F29" i="1"/>
  <c r="B64" i="30"/>
  <c r="V106" i="30"/>
  <c r="P92" i="30"/>
  <c r="J79" i="30"/>
  <c r="D89" i="30"/>
  <c r="G24" i="1"/>
  <c r="F51" i="1"/>
  <c r="B76" i="30"/>
  <c r="M109" i="30"/>
  <c r="S105" i="30"/>
  <c r="N84" i="30"/>
  <c r="N79" i="30"/>
  <c r="W89" i="30"/>
  <c r="W77" i="30"/>
  <c r="W65" i="30"/>
  <c r="B52" i="30"/>
  <c r="B16" i="30"/>
  <c r="L79" i="30"/>
  <c r="G36" i="1"/>
  <c r="F45" i="1"/>
  <c r="G54" i="1"/>
  <c r="F63" i="1"/>
  <c r="W52" i="30"/>
  <c r="W41" i="30"/>
  <c r="V60" i="30"/>
  <c r="D67" i="30"/>
  <c r="P67" i="30"/>
  <c r="P110" i="30"/>
  <c r="D110" i="30"/>
  <c r="J103" i="30"/>
  <c r="P95" i="30"/>
  <c r="D95" i="30"/>
  <c r="P87" i="30"/>
  <c r="D87" i="30"/>
  <c r="A7" i="30"/>
  <c r="A151" i="29"/>
  <c r="V98" i="30"/>
  <c r="J82" i="30"/>
  <c r="A79" i="30"/>
  <c r="J12" i="30"/>
  <c r="V12" i="30"/>
  <c r="D14" i="30"/>
  <c r="P14" i="30"/>
  <c r="D17" i="30"/>
  <c r="P17" i="30"/>
  <c r="J22" i="30"/>
  <c r="V22" i="30"/>
  <c r="J28" i="30"/>
  <c r="V28" i="30"/>
  <c r="D30" i="30"/>
  <c r="D40" i="30"/>
  <c r="P40" i="30"/>
  <c r="D43" i="30"/>
  <c r="P43" i="30"/>
  <c r="J45" i="30"/>
  <c r="V45" i="30"/>
  <c r="S108" i="30"/>
  <c r="J40" i="30"/>
  <c r="V16" i="30"/>
  <c r="D21" i="30"/>
  <c r="J25" i="30"/>
  <c r="V92" i="30"/>
  <c r="A133" i="29"/>
  <c r="V82" i="30"/>
  <c r="J110" i="30"/>
  <c r="D6" i="30"/>
  <c r="P6" i="30"/>
  <c r="J8" i="30"/>
  <c r="V8" i="30"/>
  <c r="D26" i="30"/>
  <c r="P26" i="30"/>
  <c r="D36" i="30"/>
  <c r="J38" i="30"/>
  <c r="V38" i="30"/>
  <c r="D64" i="30"/>
  <c r="P64" i="30"/>
  <c r="J86" i="30"/>
  <c r="V19" i="30"/>
  <c r="V48" i="30"/>
  <c r="A187" i="29"/>
  <c r="P94" i="30"/>
  <c r="A205" i="29"/>
  <c r="J70" i="30"/>
  <c r="D103" i="30"/>
  <c r="P13" i="30"/>
  <c r="J15" i="30"/>
  <c r="V15" i="30"/>
  <c r="J18" i="30"/>
  <c r="V18" i="30"/>
  <c r="D20" i="30"/>
  <c r="P20" i="30"/>
  <c r="J24" i="30"/>
  <c r="V24" i="30"/>
  <c r="J41" i="30"/>
  <c r="V41" i="30"/>
  <c r="D49" i="30"/>
  <c r="D61" i="30"/>
  <c r="P105" i="30"/>
  <c r="P102" i="30"/>
  <c r="J92" i="30"/>
  <c r="P88" i="30"/>
  <c r="P85" i="30"/>
  <c r="D96" i="30"/>
  <c r="J19" i="30"/>
  <c r="V35" i="30"/>
  <c r="J102" i="30"/>
  <c r="J101" i="30"/>
  <c r="D99" i="30"/>
  <c r="A49" i="30"/>
  <c r="P69" i="30"/>
  <c r="J104" i="30"/>
  <c r="D76" i="30"/>
  <c r="V5" i="30"/>
  <c r="D100" i="30"/>
  <c r="A55" i="30"/>
  <c r="P9" i="30"/>
  <c r="D42" i="30"/>
  <c r="J62" i="30"/>
  <c r="V62" i="30"/>
  <c r="P72" i="30"/>
  <c r="P77" i="30"/>
  <c r="V100" i="30"/>
  <c r="J100" i="30"/>
  <c r="D109" i="30"/>
  <c r="J97" i="30"/>
  <c r="A175" i="29"/>
  <c r="P103" i="30"/>
  <c r="V70" i="30"/>
  <c r="V43" i="30"/>
  <c r="J94" i="30"/>
  <c r="J98" i="30"/>
  <c r="D56" i="30"/>
  <c r="J11" i="30"/>
  <c r="J37" i="30"/>
  <c r="V37" i="30"/>
  <c r="J47" i="30"/>
  <c r="D111" i="30"/>
  <c r="J21" i="30"/>
  <c r="D25" i="30"/>
  <c r="D32" i="30"/>
  <c r="P32" i="30"/>
  <c r="D35" i="30"/>
  <c r="D60" i="30"/>
  <c r="J32" i="30"/>
  <c r="V81" i="30"/>
  <c r="A25" i="30"/>
  <c r="P35" i="30"/>
  <c r="J17" i="30"/>
  <c r="D22" i="30"/>
  <c r="P22" i="30"/>
  <c r="J23" i="30"/>
  <c r="V23" i="30"/>
  <c r="V40" i="30"/>
  <c r="J43" i="30"/>
  <c r="J73" i="30"/>
  <c r="V73" i="30"/>
  <c r="V95" i="30"/>
  <c r="J87" i="30"/>
  <c r="D16" i="30"/>
  <c r="J107" i="30"/>
  <c r="A67" i="30"/>
  <c r="V10" i="30"/>
  <c r="A13" i="30"/>
  <c r="D97" i="30"/>
  <c r="V6" i="30"/>
  <c r="J26" i="30"/>
  <c r="J33" i="30"/>
  <c r="V33" i="30"/>
  <c r="J36" i="30"/>
  <c r="D51" i="30"/>
  <c r="P51" i="30"/>
  <c r="D71" i="30"/>
  <c r="P112" i="30"/>
  <c r="A43" i="30"/>
  <c r="V25" i="30"/>
  <c r="J35" i="30"/>
  <c r="V94" i="30"/>
  <c r="V90" i="30"/>
  <c r="P16" i="30"/>
  <c r="J89" i="30"/>
  <c r="A223" i="29"/>
  <c r="P65" i="30"/>
  <c r="P12" i="30"/>
  <c r="J5" i="30"/>
  <c r="A211" i="29"/>
  <c r="V112" i="30"/>
  <c r="V58" i="30"/>
  <c r="P89" i="30"/>
  <c r="D92" i="30"/>
  <c r="J13" i="30"/>
  <c r="V13" i="30"/>
  <c r="D18" i="30"/>
  <c r="P18" i="30"/>
  <c r="J20" i="30"/>
  <c r="V20" i="30"/>
  <c r="D31" i="30"/>
  <c r="P31" i="30"/>
  <c r="P41" i="30"/>
  <c r="J49" i="30"/>
  <c r="V49" i="30"/>
  <c r="V52" i="30"/>
  <c r="J16" i="30"/>
  <c r="J74" i="30"/>
  <c r="P76" i="30"/>
  <c r="V21" i="30"/>
  <c r="P25" i="30"/>
  <c r="A85" i="30"/>
  <c r="J90" i="30"/>
  <c r="J81" i="30"/>
  <c r="V79" i="30"/>
  <c r="J10" i="30"/>
  <c r="D12" i="30"/>
  <c r="J106" i="30"/>
  <c r="P101" i="30"/>
  <c r="V109" i="30"/>
  <c r="J6" i="30"/>
  <c r="D8" i="30"/>
  <c r="J88" i="30"/>
  <c r="J84" i="30"/>
  <c r="D7" i="30"/>
  <c r="P7" i="30"/>
  <c r="J9" i="30"/>
  <c r="V9" i="30"/>
  <c r="J29" i="30"/>
  <c r="V29" i="30"/>
  <c r="J46" i="30"/>
  <c r="D65" i="30"/>
  <c r="J72" i="30"/>
  <c r="V72" i="30"/>
  <c r="F17" i="1"/>
  <c r="W22" i="30"/>
  <c r="W16" i="30"/>
  <c r="P80" i="30"/>
  <c r="D80" i="30"/>
  <c r="P86" i="30"/>
  <c r="P84" i="30"/>
  <c r="D84" i="30"/>
  <c r="F72" i="1"/>
  <c r="W29" i="30"/>
  <c r="W23" i="30"/>
  <c r="W17" i="30"/>
  <c r="W11" i="30"/>
  <c r="B102" i="30"/>
  <c r="B72" i="30"/>
  <c r="B210" i="29"/>
  <c r="T105" i="30"/>
  <c r="H105" i="30"/>
  <c r="T102" i="30"/>
  <c r="H102" i="30"/>
  <c r="O100" i="30"/>
  <c r="N92" i="30"/>
  <c r="A119" i="29"/>
  <c r="B108" i="30"/>
  <c r="B84" i="30"/>
  <c r="G79" i="30"/>
  <c r="B90" i="30"/>
  <c r="W79" i="30"/>
  <c r="B180" i="29"/>
  <c r="N106" i="30"/>
  <c r="I93" i="30"/>
  <c r="L91" i="30"/>
  <c r="H93" i="30"/>
  <c r="O92" i="30"/>
  <c r="P79" i="30"/>
  <c r="D79" i="30"/>
  <c r="G51" i="1"/>
  <c r="K106" i="30"/>
  <c r="C95" i="30"/>
  <c r="C89" i="30"/>
  <c r="C65" i="30"/>
  <c r="C59" i="30"/>
  <c r="C47" i="30"/>
  <c r="Q64" i="30"/>
  <c r="V97" i="30"/>
  <c r="E58" i="30"/>
  <c r="E108" i="30"/>
  <c r="K103" i="30"/>
  <c r="Q82" i="30"/>
  <c r="E82" i="30"/>
  <c r="Q78" i="30"/>
  <c r="K78" i="30"/>
  <c r="E78" i="30"/>
  <c r="G45" i="1"/>
  <c r="B221" i="29"/>
  <c r="C35" i="30"/>
  <c r="C23" i="30"/>
  <c r="C17" i="30"/>
  <c r="C11" i="30"/>
  <c r="B30" i="30"/>
  <c r="B42" i="30"/>
  <c r="B18" i="30"/>
  <c r="B113" i="30"/>
  <c r="B209" i="29"/>
  <c r="F39" i="1"/>
  <c r="B162" i="29"/>
  <c r="B126" i="29"/>
  <c r="F36" i="1"/>
  <c r="N86" i="30"/>
  <c r="I85" i="30"/>
  <c r="R82" i="30"/>
  <c r="F82" i="30"/>
  <c r="N81" i="30"/>
  <c r="U80" i="30"/>
  <c r="I80" i="30"/>
  <c r="Q86" i="30"/>
  <c r="K89" i="30"/>
  <c r="E90" i="30"/>
  <c r="G14" i="1"/>
  <c r="F23" i="1"/>
  <c r="F54" i="1"/>
  <c r="N113" i="30"/>
  <c r="B6" i="30"/>
  <c r="R90" i="30"/>
  <c r="F90" i="30"/>
  <c r="H88" i="30"/>
  <c r="O84" i="30"/>
  <c r="B203" i="29"/>
  <c r="L97" i="30"/>
  <c r="T113" i="30"/>
  <c r="B24" i="30"/>
  <c r="O95" i="30"/>
  <c r="R88" i="30"/>
  <c r="F88" i="30"/>
  <c r="E77" i="30"/>
  <c r="E112" i="30"/>
  <c r="Q81" i="30"/>
  <c r="E94" i="30"/>
  <c r="A68" i="30"/>
  <c r="G60" i="1"/>
  <c r="K7" i="30"/>
  <c r="A9" i="30"/>
  <c r="E10" i="30"/>
  <c r="Q10" i="30"/>
  <c r="K16" i="30"/>
  <c r="E18" i="30"/>
  <c r="Q18" i="30"/>
  <c r="K20" i="30"/>
  <c r="K23" i="30"/>
  <c r="E33" i="30"/>
  <c r="Q33" i="30"/>
  <c r="V103" i="30"/>
  <c r="J105" i="30"/>
  <c r="E107" i="30"/>
  <c r="K74" i="30"/>
  <c r="A110" i="30"/>
  <c r="K82" i="30"/>
  <c r="Q90" i="30"/>
  <c r="A171" i="29"/>
  <c r="A212" i="29"/>
  <c r="K12" i="30"/>
  <c r="E14" i="30"/>
  <c r="Q14" i="30"/>
  <c r="K27" i="30"/>
  <c r="E29" i="30"/>
  <c r="Q29" i="30"/>
  <c r="K31" i="30"/>
  <c r="E41" i="30"/>
  <c r="K55" i="30"/>
  <c r="E102" i="30"/>
  <c r="Q93" i="30"/>
  <c r="E93" i="30"/>
  <c r="Q108" i="30"/>
  <c r="Q11" i="30"/>
  <c r="E92" i="30"/>
  <c r="E37" i="30"/>
  <c r="K108" i="30"/>
  <c r="K98" i="30"/>
  <c r="B97" i="30"/>
  <c r="Q76" i="30"/>
  <c r="Q111" i="30"/>
  <c r="E66" i="30"/>
  <c r="A80" i="30"/>
  <c r="Q88" i="30"/>
  <c r="Q103" i="30"/>
  <c r="A62" i="30"/>
  <c r="B8" i="30"/>
  <c r="E9" i="30"/>
  <c r="E24" i="30"/>
  <c r="Q24" i="30"/>
  <c r="Q36" i="30"/>
  <c r="Q72" i="30"/>
  <c r="K84" i="30"/>
  <c r="K92" i="30"/>
  <c r="E76" i="30"/>
  <c r="E5" i="30"/>
  <c r="V113" i="30"/>
  <c r="P113" i="30"/>
  <c r="F14" i="1"/>
  <c r="C101" i="30"/>
  <c r="A206" i="29"/>
  <c r="A33" i="30"/>
  <c r="Q9" i="30"/>
  <c r="E13" i="30"/>
  <c r="Q13" i="30"/>
  <c r="K15" i="30"/>
  <c r="K19" i="30"/>
  <c r="E21" i="30"/>
  <c r="Q21" i="30"/>
  <c r="E28" i="30"/>
  <c r="Q28" i="30"/>
  <c r="K38" i="30"/>
  <c r="K42" i="30"/>
  <c r="K52" i="30"/>
  <c r="K107" i="30"/>
  <c r="K104" i="30"/>
  <c r="K80" i="30"/>
  <c r="Q30" i="30"/>
  <c r="Q77" i="30"/>
  <c r="B146" i="29"/>
  <c r="Q5" i="30"/>
  <c r="K6" i="30"/>
  <c r="E17" i="30"/>
  <c r="Q17" i="30"/>
  <c r="A27" i="30"/>
  <c r="E64" i="30"/>
  <c r="E25" i="30"/>
  <c r="Q68" i="30"/>
  <c r="B38" i="30"/>
  <c r="Q8" i="30"/>
  <c r="K11" i="30"/>
  <c r="E35" i="30"/>
  <c r="K54" i="30"/>
  <c r="E56" i="30"/>
  <c r="E11" i="30"/>
  <c r="E99" i="30"/>
  <c r="B56" i="30"/>
  <c r="E106" i="30"/>
  <c r="E8" i="30"/>
  <c r="Q84" i="30"/>
  <c r="E75" i="30"/>
  <c r="E101" i="30"/>
  <c r="K113" i="30"/>
  <c r="K75" i="30"/>
  <c r="E80" i="30"/>
  <c r="B176" i="29"/>
  <c r="A188" i="29"/>
  <c r="B14" i="30"/>
  <c r="E7" i="30"/>
  <c r="Q7" i="30"/>
  <c r="K10" i="30"/>
  <c r="K33" i="30"/>
  <c r="K48" i="30"/>
  <c r="E74" i="30"/>
  <c r="T84" i="30"/>
  <c r="H84" i="30"/>
  <c r="M98" i="30"/>
  <c r="Q25" i="30"/>
  <c r="E23" i="30"/>
  <c r="E27" i="30"/>
  <c r="Q27" i="30"/>
  <c r="K29" i="30"/>
  <c r="E31" i="30"/>
  <c r="Q31" i="30"/>
  <c r="K36" i="30"/>
  <c r="Q97" i="30"/>
  <c r="E84" i="30"/>
  <c r="Q102" i="30"/>
  <c r="B158" i="29"/>
  <c r="A165" i="29"/>
  <c r="B103" i="30"/>
  <c r="B182" i="29"/>
  <c r="A86" i="30"/>
  <c r="E12" i="30"/>
  <c r="E51" i="30"/>
  <c r="K90" i="30"/>
  <c r="K73" i="30"/>
  <c r="Q106" i="30"/>
  <c r="Q113" i="30"/>
  <c r="E68" i="30"/>
  <c r="K99" i="30"/>
  <c r="E85" i="30"/>
  <c r="A104" i="30"/>
  <c r="K24" i="30"/>
  <c r="E26" i="30"/>
  <c r="Q34" i="30"/>
  <c r="K66" i="30"/>
  <c r="K69" i="30"/>
  <c r="E86" i="30"/>
  <c r="E96" i="30"/>
  <c r="W101" i="30"/>
  <c r="E81" i="30"/>
  <c r="A15" i="30"/>
  <c r="B74" i="30"/>
  <c r="E15" i="30"/>
  <c r="Q15" i="30"/>
  <c r="E19" i="30"/>
  <c r="Q19" i="30"/>
  <c r="K21" i="30"/>
  <c r="Q26" i="30"/>
  <c r="K28" i="30"/>
  <c r="E38" i="30"/>
  <c r="Q38" i="30"/>
  <c r="Q46" i="30"/>
  <c r="K60" i="30"/>
  <c r="A36" i="30"/>
  <c r="A150" i="29"/>
  <c r="A132" i="29"/>
  <c r="A18" i="30"/>
  <c r="A126" i="29"/>
  <c r="A12" i="30"/>
  <c r="A70" i="30"/>
  <c r="A184" i="29"/>
  <c r="A88" i="30"/>
  <c r="Q112" i="30"/>
  <c r="Q101" i="30"/>
  <c r="Q75" i="30"/>
  <c r="Q94" i="30"/>
  <c r="Q48" i="30"/>
  <c r="Q60" i="30"/>
  <c r="Q85" i="30"/>
  <c r="K101" i="30"/>
  <c r="K109" i="30"/>
  <c r="K5" i="30"/>
  <c r="K100" i="30"/>
  <c r="E103" i="30"/>
  <c r="E73" i="30"/>
  <c r="E49" i="30"/>
  <c r="B218" i="29"/>
  <c r="B104" i="30"/>
  <c r="B98" i="30"/>
  <c r="B212" i="29"/>
  <c r="F69" i="1"/>
  <c r="P96" i="30"/>
  <c r="P83" i="30"/>
  <c r="P104" i="30"/>
  <c r="P55" i="30"/>
  <c r="D102" i="30"/>
  <c r="D83" i="30"/>
  <c r="D55" i="30"/>
  <c r="A41" i="30"/>
  <c r="K86" i="30"/>
  <c r="D105" i="30"/>
  <c r="A47" i="30"/>
  <c r="D88" i="30"/>
  <c r="P111" i="30"/>
  <c r="K110" i="30"/>
  <c r="V104" i="30"/>
  <c r="P71" i="30"/>
  <c r="B150" i="29"/>
  <c r="B36" i="30"/>
  <c r="J7" i="30"/>
  <c r="V7" i="30"/>
  <c r="K8" i="30"/>
  <c r="D10" i="30"/>
  <c r="P10" i="30"/>
  <c r="D11" i="30"/>
  <c r="P11" i="30"/>
  <c r="K13" i="30"/>
  <c r="D15" i="30"/>
  <c r="P15" i="30"/>
  <c r="K18" i="30"/>
  <c r="E20" i="30"/>
  <c r="K22" i="30"/>
  <c r="K26" i="30"/>
  <c r="V26" i="30"/>
  <c r="D28" i="30"/>
  <c r="P28" i="30"/>
  <c r="K35" i="30"/>
  <c r="K40" i="30"/>
  <c r="K41" i="30"/>
  <c r="E43" i="30"/>
  <c r="Q43" i="30"/>
  <c r="K45" i="30"/>
  <c r="Q47" i="30"/>
  <c r="K49" i="30"/>
  <c r="J52" i="30"/>
  <c r="J55" i="30"/>
  <c r="J56" i="30"/>
  <c r="V56" i="30"/>
  <c r="D58" i="30"/>
  <c r="P58" i="30"/>
  <c r="K63" i="30"/>
  <c r="E65" i="30"/>
  <c r="J69" i="30"/>
  <c r="E71" i="30"/>
  <c r="D74" i="30"/>
  <c r="P74" i="30"/>
  <c r="V110" i="30"/>
  <c r="V107" i="30"/>
  <c r="U97" i="30"/>
  <c r="R96" i="30"/>
  <c r="P93" i="30"/>
  <c r="D93" i="30"/>
  <c r="V89" i="30"/>
  <c r="N87" i="30"/>
  <c r="V83" i="30"/>
  <c r="J83" i="30"/>
  <c r="T80" i="30"/>
  <c r="G15" i="1"/>
  <c r="G32" i="1"/>
  <c r="F59" i="1"/>
  <c r="K17" i="30"/>
  <c r="D19" i="30"/>
  <c r="P19" i="30"/>
  <c r="P23" i="30"/>
  <c r="K25" i="30"/>
  <c r="J30" i="30"/>
  <c r="V30" i="30"/>
  <c r="E32" i="30"/>
  <c r="J34" i="30"/>
  <c r="E36" i="30"/>
  <c r="Q37" i="30"/>
  <c r="E42" i="30"/>
  <c r="P42" i="30"/>
  <c r="J44" i="30"/>
  <c r="V44" i="30"/>
  <c r="E50" i="30"/>
  <c r="P50" i="30"/>
  <c r="D53" i="30"/>
  <c r="P53" i="30"/>
  <c r="J59" i="30"/>
  <c r="V59" i="30"/>
  <c r="P61" i="30"/>
  <c r="E67" i="30"/>
  <c r="Q67" i="30"/>
  <c r="K72" i="30"/>
  <c r="D112" i="30"/>
  <c r="E109" i="30"/>
  <c r="P106" i="30"/>
  <c r="D106" i="30"/>
  <c r="O88" i="30"/>
  <c r="O82" i="30"/>
  <c r="K81" i="30"/>
  <c r="R80" i="30"/>
  <c r="V78" i="30"/>
  <c r="P78" i="30"/>
  <c r="J78" i="30"/>
  <c r="D78" i="30"/>
  <c r="V101" i="30"/>
  <c r="D23" i="30"/>
  <c r="Q23" i="30"/>
  <c r="K30" i="30"/>
  <c r="K34" i="30"/>
  <c r="P36" i="30"/>
  <c r="K39" i="30"/>
  <c r="V39" i="30"/>
  <c r="D41" i="30"/>
  <c r="Q42" i="30"/>
  <c r="K44" i="30"/>
  <c r="E46" i="30"/>
  <c r="P46" i="30"/>
  <c r="Q50" i="30"/>
  <c r="E53" i="30"/>
  <c r="Q53" i="30"/>
  <c r="D57" i="30"/>
  <c r="P57" i="30"/>
  <c r="K59" i="30"/>
  <c r="E61" i="30"/>
  <c r="Q61" i="30"/>
  <c r="J68" i="30"/>
  <c r="V68" i="30"/>
  <c r="V77" i="30"/>
  <c r="K105" i="30"/>
  <c r="K95" i="30"/>
  <c r="F62" i="1"/>
  <c r="E57" i="30"/>
  <c r="Q57" i="30"/>
  <c r="E60" i="30"/>
  <c r="K62" i="30"/>
  <c r="K68" i="30"/>
  <c r="E70" i="30"/>
  <c r="D73" i="30"/>
  <c r="K77" i="30"/>
  <c r="E97" i="30"/>
  <c r="J95" i="30"/>
  <c r="D85" i="30"/>
  <c r="V47" i="30"/>
  <c r="P49" i="30"/>
  <c r="J51" i="30"/>
  <c r="V51" i="30"/>
  <c r="P63" i="30"/>
  <c r="J65" i="30"/>
  <c r="V65" i="30"/>
  <c r="J71" i="30"/>
  <c r="V71" i="30"/>
  <c r="P73" i="30"/>
  <c r="Q110" i="30"/>
  <c r="E110" i="30"/>
  <c r="V108" i="30"/>
  <c r="J108" i="30"/>
  <c r="Q107" i="30"/>
  <c r="K102" i="30"/>
  <c r="D94" i="30"/>
  <c r="K93" i="30"/>
  <c r="Q89" i="30"/>
  <c r="E89" i="30"/>
  <c r="E83" i="30"/>
  <c r="K79" i="30"/>
  <c r="Q35" i="30"/>
  <c r="E40" i="30"/>
  <c r="Q40" i="30"/>
  <c r="K43" i="30"/>
  <c r="E45" i="30"/>
  <c r="Q45" i="30"/>
  <c r="K47" i="30"/>
  <c r="D48" i="30"/>
  <c r="P48" i="30"/>
  <c r="Q49" i="30"/>
  <c r="K51" i="30"/>
  <c r="D52" i="30"/>
  <c r="P52" i="30"/>
  <c r="P56" i="30"/>
  <c r="J58" i="30"/>
  <c r="E63" i="30"/>
  <c r="Q63" i="30"/>
  <c r="K65" i="30"/>
  <c r="D66" i="30"/>
  <c r="P66" i="30"/>
  <c r="D69" i="30"/>
  <c r="K71" i="30"/>
  <c r="D13" i="30"/>
  <c r="D107" i="30"/>
  <c r="Q104" i="30"/>
  <c r="V102" i="30"/>
  <c r="E100" i="30"/>
  <c r="O97" i="30"/>
  <c r="L96" i="30"/>
  <c r="Q92" i="30"/>
  <c r="U90" i="30"/>
  <c r="I90" i="30"/>
  <c r="F86" i="30"/>
  <c r="U84" i="30"/>
  <c r="I84" i="30"/>
  <c r="T78" i="30"/>
  <c r="N78" i="30"/>
  <c r="J42" i="30"/>
  <c r="E48" i="30"/>
  <c r="E52" i="30"/>
  <c r="Q52" i="30"/>
  <c r="E55" i="30"/>
  <c r="Q56" i="30"/>
  <c r="K58" i="30"/>
  <c r="Q66" i="30"/>
  <c r="J67" i="30"/>
  <c r="V67" i="30"/>
  <c r="E69" i="30"/>
  <c r="D72" i="30"/>
  <c r="D75" i="30"/>
  <c r="P75" i="30"/>
  <c r="E104" i="30"/>
  <c r="P100" i="30"/>
  <c r="K96" i="30"/>
  <c r="E30" i="30"/>
  <c r="P30" i="30"/>
  <c r="K32" i="30"/>
  <c r="V32" i="30"/>
  <c r="E34" i="30"/>
  <c r="P34" i="30"/>
  <c r="K37" i="30"/>
  <c r="E39" i="30"/>
  <c r="V42" i="30"/>
  <c r="D44" i="30"/>
  <c r="J50" i="30"/>
  <c r="V50" i="30"/>
  <c r="J53" i="30"/>
  <c r="P59" i="30"/>
  <c r="J61" i="30"/>
  <c r="J64" i="30"/>
  <c r="V64" i="30"/>
  <c r="K67" i="30"/>
  <c r="E72" i="30"/>
  <c r="J76" i="30"/>
  <c r="V76" i="30"/>
  <c r="J112" i="30"/>
  <c r="D104" i="30"/>
  <c r="Q98" i="30"/>
  <c r="E98" i="30"/>
  <c r="V96" i="30"/>
  <c r="R87" i="30"/>
  <c r="F87" i="30"/>
  <c r="T79" i="30"/>
  <c r="P39" i="30"/>
  <c r="E44" i="30"/>
  <c r="Q44" i="30"/>
  <c r="V46" i="30"/>
  <c r="K50" i="30"/>
  <c r="D54" i="30"/>
  <c r="P54" i="30"/>
  <c r="Q55" i="30"/>
  <c r="Q59" i="30"/>
  <c r="K61" i="30"/>
  <c r="D62" i="30"/>
  <c r="K64" i="30"/>
  <c r="J109" i="30"/>
  <c r="Q105" i="30"/>
  <c r="E105" i="30"/>
  <c r="D98" i="30"/>
  <c r="E95" i="30"/>
  <c r="V91" i="30"/>
  <c r="Q87" i="30"/>
  <c r="E87" i="30"/>
  <c r="V85" i="30"/>
  <c r="J85" i="30"/>
  <c r="P81" i="30"/>
  <c r="D81" i="30"/>
  <c r="E6" i="30"/>
  <c r="K9" i="30"/>
  <c r="Q12" i="30"/>
  <c r="J14" i="30"/>
  <c r="V14" i="30"/>
  <c r="E16" i="30"/>
  <c r="P21" i="30"/>
  <c r="D24" i="30"/>
  <c r="P24" i="30"/>
  <c r="J27" i="30"/>
  <c r="V27" i="30"/>
  <c r="D29" i="30"/>
  <c r="J31" i="30"/>
  <c r="V31" i="30"/>
  <c r="D33" i="30"/>
  <c r="P33" i="30"/>
  <c r="V36" i="30"/>
  <c r="D38" i="30"/>
  <c r="P38" i="30"/>
  <c r="Q39" i="30"/>
  <c r="K46" i="30"/>
  <c r="T52" i="30"/>
  <c r="E54" i="30"/>
  <c r="Q54" i="30"/>
  <c r="K57" i="30"/>
  <c r="N58" i="30"/>
  <c r="R59" i="30"/>
  <c r="J60" i="30"/>
  <c r="U60" i="30"/>
  <c r="E62" i="30"/>
  <c r="Q62" i="30"/>
  <c r="L64" i="30"/>
  <c r="O65" i="30"/>
  <c r="H66" i="30"/>
  <c r="K70" i="30"/>
  <c r="E111" i="30"/>
  <c r="T109" i="30"/>
  <c r="I109" i="30"/>
  <c r="L107" i="30"/>
  <c r="U103" i="30"/>
  <c r="I103" i="30"/>
  <c r="R102" i="30"/>
  <c r="F102" i="30"/>
  <c r="T99" i="30"/>
  <c r="K97" i="30"/>
  <c r="H96" i="30"/>
  <c r="K94" i="30"/>
  <c r="U91" i="30"/>
  <c r="L89" i="30"/>
  <c r="M86" i="30"/>
  <c r="U85" i="30"/>
  <c r="R79" i="30"/>
  <c r="G72" i="1"/>
  <c r="W113" i="30"/>
  <c r="A192" i="29"/>
  <c r="A89" i="30"/>
  <c r="B141" i="29"/>
  <c r="M41" i="30"/>
  <c r="C42" i="30"/>
  <c r="N42" i="30"/>
  <c r="H47" i="30"/>
  <c r="I48" i="30"/>
  <c r="T48" i="30"/>
  <c r="H49" i="30"/>
  <c r="S49" i="30"/>
  <c r="I50" i="30"/>
  <c r="U50" i="30"/>
  <c r="N52" i="30"/>
  <c r="C53" i="30"/>
  <c r="O53" i="30"/>
  <c r="H55" i="30"/>
  <c r="I57" i="30"/>
  <c r="U57" i="30"/>
  <c r="H63" i="30"/>
  <c r="T63" i="30"/>
  <c r="M65" i="30"/>
  <c r="U68" i="30"/>
  <c r="T96" i="30"/>
  <c r="D113" i="30"/>
  <c r="F24" i="1"/>
  <c r="M39" i="30"/>
  <c r="N41" i="30"/>
  <c r="O42" i="30"/>
  <c r="H46" i="30"/>
  <c r="S47" i="30"/>
  <c r="I49" i="30"/>
  <c r="T49" i="30"/>
  <c r="M51" i="30"/>
  <c r="C52" i="30"/>
  <c r="O52" i="30"/>
  <c r="I55" i="30"/>
  <c r="I63" i="30"/>
  <c r="U63" i="30"/>
  <c r="O70" i="30"/>
  <c r="I73" i="30"/>
  <c r="U73" i="30"/>
  <c r="H77" i="30"/>
  <c r="C110" i="30"/>
  <c r="P90" i="30"/>
  <c r="G41" i="1"/>
  <c r="F50" i="1"/>
  <c r="F15" i="1"/>
  <c r="B100" i="30"/>
  <c r="I105" i="30"/>
  <c r="F33" i="1"/>
  <c r="A186" i="29"/>
  <c r="B106" i="30"/>
  <c r="A44" i="30"/>
  <c r="A112" i="30"/>
  <c r="B33" i="30"/>
  <c r="A66" i="30"/>
  <c r="F68" i="1"/>
  <c r="B54" i="30"/>
  <c r="S79" i="30"/>
  <c r="H78" i="30"/>
  <c r="F26" i="1"/>
  <c r="B174" i="29"/>
  <c r="S44" i="30"/>
  <c r="G59" i="30"/>
  <c r="U106" i="30"/>
  <c r="I106" i="30"/>
  <c r="N103" i="30"/>
  <c r="U100" i="30"/>
  <c r="I100" i="30"/>
  <c r="S99" i="30"/>
  <c r="H99" i="30"/>
  <c r="N97" i="30"/>
  <c r="U95" i="30"/>
  <c r="S94" i="30"/>
  <c r="M92" i="30"/>
  <c r="T90" i="30"/>
  <c r="H90" i="30"/>
  <c r="N88" i="30"/>
  <c r="C83" i="30"/>
  <c r="B208" i="29"/>
  <c r="B135" i="29"/>
  <c r="U64" i="30"/>
  <c r="C71" i="30"/>
  <c r="T106" i="30"/>
  <c r="H106" i="30"/>
  <c r="M103" i="30"/>
  <c r="T100" i="30"/>
  <c r="O93" i="30"/>
  <c r="A84" i="30"/>
  <c r="U112" i="30"/>
  <c r="H111" i="30"/>
  <c r="C104" i="30"/>
  <c r="U102" i="30"/>
  <c r="I102" i="30"/>
  <c r="U96" i="30"/>
  <c r="I96" i="30"/>
  <c r="H95" i="30"/>
  <c r="F27" i="1"/>
  <c r="G27" i="1"/>
  <c r="F66" i="1"/>
  <c r="G66" i="1"/>
  <c r="G104" i="30"/>
  <c r="S41" i="30"/>
  <c r="M80" i="30"/>
  <c r="G71" i="30"/>
  <c r="S66" i="30"/>
  <c r="G80" i="30"/>
  <c r="S104" i="30"/>
  <c r="G61" i="30"/>
  <c r="S37" i="30"/>
  <c r="G32" i="30"/>
  <c r="M112" i="30"/>
  <c r="M22" i="30"/>
  <c r="M11" i="30"/>
  <c r="M17" i="30"/>
  <c r="S78" i="30"/>
  <c r="G26" i="1"/>
  <c r="G10" i="30"/>
  <c r="S88" i="30"/>
  <c r="S73" i="30"/>
  <c r="S86" i="30"/>
  <c r="S51" i="30"/>
  <c r="G37" i="30"/>
  <c r="G38" i="30"/>
  <c r="M13" i="30"/>
  <c r="G42" i="30"/>
  <c r="S95" i="30"/>
  <c r="G107" i="30"/>
  <c r="G24" i="30"/>
  <c r="S82" i="30"/>
  <c r="G112" i="30"/>
  <c r="M97" i="30"/>
  <c r="G66" i="30"/>
  <c r="M76" i="30"/>
  <c r="M85" i="30"/>
  <c r="S80" i="30"/>
  <c r="S85" i="30"/>
  <c r="M26" i="30"/>
  <c r="M54" i="30"/>
  <c r="M21" i="30"/>
  <c r="M14" i="30"/>
  <c r="S74" i="30"/>
  <c r="S93" i="30"/>
  <c r="M93" i="30"/>
  <c r="S81" i="30"/>
  <c r="G65" i="30"/>
  <c r="S8" i="30"/>
  <c r="M33" i="30"/>
  <c r="F35" i="1"/>
  <c r="G7" i="30"/>
  <c r="G19" i="30"/>
  <c r="G20" i="30"/>
  <c r="G49" i="30"/>
  <c r="D70" i="30"/>
  <c r="P70" i="30"/>
  <c r="V75" i="30"/>
  <c r="G105" i="30"/>
  <c r="P97" i="30"/>
  <c r="P82" i="30"/>
  <c r="D82" i="30"/>
  <c r="V80" i="30"/>
  <c r="M95" i="30"/>
  <c r="G91" i="30"/>
  <c r="S26" i="30"/>
  <c r="M94" i="30"/>
  <c r="M67" i="30"/>
  <c r="G76" i="30"/>
  <c r="S42" i="30"/>
  <c r="M62" i="30"/>
  <c r="M70" i="30"/>
  <c r="H113" i="30"/>
  <c r="S92" i="30"/>
  <c r="M72" i="30"/>
  <c r="S31" i="30"/>
  <c r="G68" i="30"/>
  <c r="S48" i="30"/>
  <c r="G39" i="30"/>
  <c r="F53" i="1"/>
  <c r="M100" i="30"/>
  <c r="M88" i="30"/>
  <c r="S6" i="30"/>
  <c r="M9" i="30"/>
  <c r="S18" i="30"/>
  <c r="M25" i="30"/>
  <c r="S32" i="30"/>
  <c r="G55" i="30"/>
  <c r="S111" i="30"/>
  <c r="G99" i="30"/>
  <c r="V86" i="30"/>
  <c r="S84" i="30"/>
  <c r="G75" i="30"/>
  <c r="G26" i="30"/>
  <c r="S64" i="30"/>
  <c r="G58" i="30"/>
  <c r="M96" i="30"/>
  <c r="G60" i="30"/>
  <c r="S56" i="30"/>
  <c r="S53" i="30"/>
  <c r="G48" i="30"/>
  <c r="S70" i="30"/>
  <c r="G40" i="30"/>
  <c r="S113" i="30"/>
  <c r="M31" i="30"/>
  <c r="G21" i="30"/>
  <c r="M107" i="30"/>
  <c r="M84" i="30"/>
  <c r="E113" i="30"/>
  <c r="S33" i="30"/>
  <c r="G54" i="30"/>
  <c r="G56" i="30"/>
  <c r="G111" i="30"/>
  <c r="S100" i="30"/>
  <c r="M73" i="30"/>
  <c r="G96" i="30"/>
  <c r="S57" i="30"/>
  <c r="M53" i="30"/>
  <c r="M63" i="30"/>
  <c r="G110" i="30"/>
  <c r="M108" i="30"/>
  <c r="F44" i="1"/>
  <c r="S46" i="30"/>
  <c r="M82" i="30"/>
  <c r="S75" i="30"/>
  <c r="G78" i="30"/>
  <c r="S43" i="30"/>
  <c r="S38" i="30"/>
  <c r="S45" i="30"/>
  <c r="M24" i="30"/>
  <c r="G98" i="30"/>
  <c r="S40" i="30"/>
  <c r="S87" i="30"/>
  <c r="G16" i="30"/>
  <c r="M81" i="30"/>
  <c r="S110" i="30"/>
  <c r="M29" i="30"/>
  <c r="G8" i="30"/>
  <c r="M46" i="30"/>
  <c r="S102" i="30"/>
  <c r="G102" i="30"/>
  <c r="G93" i="30"/>
  <c r="S106" i="30"/>
  <c r="G70" i="30"/>
  <c r="S96" i="30"/>
  <c r="M20" i="30"/>
  <c r="S91" i="30"/>
  <c r="S61" i="30"/>
  <c r="S89" i="30"/>
  <c r="M74" i="30"/>
  <c r="G46" i="30"/>
  <c r="G87" i="30"/>
  <c r="G43" i="30"/>
  <c r="M28" i="30"/>
  <c r="S34" i="30"/>
  <c r="G14" i="30"/>
  <c r="G64" i="30"/>
  <c r="M23" i="30"/>
  <c r="M83" i="30"/>
  <c r="M113" i="30"/>
  <c r="G89" i="30"/>
  <c r="A10" i="30"/>
  <c r="S76" i="30"/>
  <c r="S107" i="30"/>
  <c r="G18" i="1"/>
  <c r="G72" i="30"/>
  <c r="M48" i="30"/>
  <c r="M91" i="30"/>
  <c r="M44" i="30"/>
  <c r="M105" i="30"/>
  <c r="G103" i="30"/>
  <c r="M40" i="30"/>
  <c r="M56" i="30"/>
  <c r="M58" i="30"/>
  <c r="S112" i="30"/>
  <c r="G97" i="30"/>
  <c r="M79" i="30"/>
  <c r="B192" i="29"/>
  <c r="M19" i="30"/>
  <c r="S52" i="30"/>
  <c r="G84" i="30"/>
  <c r="M102" i="30"/>
  <c r="M45" i="30"/>
  <c r="S71" i="30"/>
  <c r="M69" i="30"/>
  <c r="S90" i="30"/>
  <c r="S101" i="30"/>
  <c r="G106" i="30"/>
  <c r="G63" i="30"/>
  <c r="M35" i="30"/>
  <c r="S54" i="30"/>
  <c r="S35" i="30"/>
  <c r="G5" i="30"/>
  <c r="M47" i="30"/>
  <c r="M30" i="30"/>
  <c r="M71" i="30"/>
  <c r="S98" i="30"/>
  <c r="S72" i="30"/>
  <c r="G9" i="30"/>
  <c r="M18" i="30"/>
  <c r="S39" i="30"/>
  <c r="G51" i="30"/>
  <c r="S63" i="30"/>
  <c r="D90" i="30"/>
  <c r="D77" i="30"/>
  <c r="F32" i="1"/>
  <c r="S9" i="30"/>
  <c r="M77" i="30"/>
  <c r="G82" i="30"/>
  <c r="G41" i="30"/>
  <c r="M61" i="30"/>
  <c r="G17" i="30"/>
  <c r="G47" i="30"/>
  <c r="S67" i="30"/>
  <c r="O87" i="30"/>
  <c r="O76" i="30"/>
  <c r="C87" i="30"/>
  <c r="G88" i="30"/>
  <c r="M7" i="30"/>
  <c r="G36" i="30"/>
  <c r="M75" i="30"/>
  <c r="G90" i="30"/>
  <c r="S15" i="30"/>
  <c r="S83" i="30"/>
  <c r="G44" i="30"/>
  <c r="M49" i="30"/>
  <c r="M64" i="30"/>
  <c r="G109" i="30"/>
  <c r="M99" i="30"/>
  <c r="M104" i="30"/>
  <c r="G77" i="30"/>
  <c r="M10" i="30"/>
  <c r="S109" i="30"/>
  <c r="S25" i="30"/>
  <c r="S69" i="30"/>
  <c r="G11" i="30"/>
  <c r="G85" i="30"/>
  <c r="M90" i="30"/>
  <c r="G67" i="30"/>
  <c r="M60" i="30"/>
  <c r="G113" i="30"/>
  <c r="S55" i="30"/>
  <c r="S103" i="30"/>
  <c r="S97" i="30"/>
  <c r="M34" i="30"/>
  <c r="S24" i="30"/>
  <c r="G30" i="1"/>
  <c r="G95" i="30"/>
  <c r="G30" i="30"/>
  <c r="G86" i="30"/>
  <c r="G101" i="30"/>
  <c r="G73" i="30"/>
  <c r="A111" i="30"/>
  <c r="B197" i="29"/>
  <c r="G6" i="30"/>
  <c r="S10" i="30"/>
  <c r="S11" i="30"/>
  <c r="G12" i="30"/>
  <c r="S17" i="30"/>
  <c r="G23" i="30"/>
  <c r="G50" i="30"/>
  <c r="S50" i="30"/>
  <c r="D86" i="30"/>
  <c r="J113" i="30"/>
  <c r="M6" i="30"/>
  <c r="P8" i="30"/>
  <c r="D9" i="30"/>
  <c r="N9" i="30"/>
  <c r="C10" i="30"/>
  <c r="V11" i="30"/>
  <c r="T12" i="30"/>
  <c r="C15" i="30"/>
  <c r="V17" i="30"/>
  <c r="H19" i="30"/>
  <c r="S19" i="30"/>
  <c r="H20" i="30"/>
  <c r="H21" i="30"/>
  <c r="H23" i="30"/>
  <c r="D27" i="30"/>
  <c r="C28" i="30"/>
  <c r="O28" i="30"/>
  <c r="P29" i="30"/>
  <c r="O30" i="30"/>
  <c r="C31" i="30"/>
  <c r="C33" i="30"/>
  <c r="O33" i="30"/>
  <c r="C34" i="30"/>
  <c r="S36" i="30"/>
  <c r="H37" i="30"/>
  <c r="H38" i="30"/>
  <c r="T38" i="30"/>
  <c r="T39" i="30"/>
  <c r="H41" i="30"/>
  <c r="I42" i="30"/>
  <c r="H43" i="30"/>
  <c r="P44" i="30"/>
  <c r="D45" i="30"/>
  <c r="P45" i="30"/>
  <c r="D46" i="30"/>
  <c r="O46" i="30"/>
  <c r="E47" i="30"/>
  <c r="D50" i="30"/>
  <c r="O50" i="30"/>
  <c r="Q51" i="30"/>
  <c r="G52" i="30"/>
  <c r="G53" i="30"/>
  <c r="T54" i="30"/>
  <c r="J57" i="30"/>
  <c r="V57" i="30"/>
  <c r="W59" i="30"/>
  <c r="T65" i="30"/>
  <c r="D68" i="30"/>
  <c r="P68" i="30"/>
  <c r="Q69" i="30"/>
  <c r="I71" i="30"/>
  <c r="I72" i="30"/>
  <c r="V74" i="30"/>
  <c r="W112" i="30"/>
  <c r="Q109" i="30"/>
  <c r="C108" i="30"/>
  <c r="G92" i="30"/>
  <c r="E91" i="30"/>
  <c r="M89" i="30"/>
  <c r="V88" i="30"/>
  <c r="Q80" i="30"/>
  <c r="F80" i="30"/>
  <c r="C79" i="30"/>
  <c r="R78" i="30"/>
  <c r="F78" i="30"/>
  <c r="P109" i="30"/>
  <c r="N108" i="30"/>
  <c r="T98" i="30"/>
  <c r="T93" i="30"/>
  <c r="P91" i="30"/>
  <c r="D91" i="30"/>
  <c r="C90" i="30"/>
  <c r="U88" i="30"/>
  <c r="I88" i="30"/>
  <c r="I66" i="30"/>
  <c r="U66" i="30"/>
  <c r="N68" i="30"/>
  <c r="O69" i="30"/>
  <c r="T74" i="30"/>
  <c r="O107" i="30"/>
  <c r="M106" i="30"/>
  <c r="V105" i="30"/>
  <c r="U104" i="30"/>
  <c r="N94" i="30"/>
  <c r="I92" i="30"/>
  <c r="V87" i="30"/>
  <c r="K87" i="30"/>
  <c r="U86" i="30"/>
  <c r="T85" i="30"/>
  <c r="V61" i="30"/>
  <c r="S65" i="30"/>
  <c r="J66" i="30"/>
  <c r="V66" i="30"/>
  <c r="C68" i="30"/>
  <c r="O68" i="30"/>
  <c r="C76" i="30"/>
  <c r="C113" i="30"/>
  <c r="V111" i="30"/>
  <c r="P108" i="30"/>
  <c r="D108" i="30"/>
  <c r="U105" i="30"/>
  <c r="H92" i="30"/>
  <c r="O90" i="30"/>
  <c r="N89" i="30"/>
  <c r="K88" i="30"/>
  <c r="H85" i="30"/>
  <c r="I81" i="30"/>
  <c r="F99" i="30"/>
  <c r="G69" i="1"/>
  <c r="F60" i="1"/>
  <c r="G33" i="1"/>
  <c r="K112" i="30"/>
  <c r="W80" i="30"/>
  <c r="F41" i="1"/>
  <c r="B91" i="30"/>
  <c r="B40" i="30"/>
  <c r="L86" i="30"/>
  <c r="L81" i="30"/>
  <c r="A45" i="30"/>
  <c r="W94" i="30"/>
  <c r="W81" i="30"/>
  <c r="Q70" i="30"/>
  <c r="G12" i="1"/>
  <c r="Q96" i="30"/>
  <c r="Q95" i="30"/>
  <c r="K85" i="30"/>
  <c r="K56" i="30"/>
  <c r="Q58" i="30"/>
  <c r="F59" i="30"/>
  <c r="P60" i="30"/>
  <c r="P62" i="30"/>
  <c r="Q65" i="30"/>
  <c r="I68" i="30"/>
  <c r="I70" i="30"/>
  <c r="I75" i="30"/>
  <c r="U75" i="30"/>
  <c r="K76" i="30"/>
  <c r="U111" i="30"/>
  <c r="P99" i="30"/>
  <c r="N98" i="30"/>
  <c r="C98" i="30"/>
  <c r="V84" i="30"/>
  <c r="F84" i="30"/>
  <c r="J80" i="30"/>
  <c r="L82" i="30"/>
  <c r="U89" i="30"/>
  <c r="K14" i="30"/>
  <c r="Q16" i="30"/>
  <c r="L17" i="30"/>
  <c r="W19" i="30"/>
  <c r="Q20" i="30"/>
  <c r="F21" i="30"/>
  <c r="W21" i="30"/>
  <c r="L22" i="30"/>
  <c r="F25" i="30"/>
  <c r="F30" i="30"/>
  <c r="F32" i="30"/>
  <c r="Q32" i="30"/>
  <c r="D34" i="30"/>
  <c r="V34" i="30"/>
  <c r="D39" i="30"/>
  <c r="C40" i="30"/>
  <c r="Q41" i="30"/>
  <c r="I45" i="30"/>
  <c r="F46" i="30"/>
  <c r="W46" i="30"/>
  <c r="H48" i="30"/>
  <c r="C50" i="30"/>
  <c r="L52" i="30"/>
  <c r="K53" i="30"/>
  <c r="V53" i="30"/>
  <c r="L54" i="30"/>
  <c r="T56" i="30"/>
  <c r="F58" i="30"/>
  <c r="D59" i="30"/>
  <c r="L61" i="30"/>
  <c r="C63" i="30"/>
  <c r="H69" i="30"/>
  <c r="Q71" i="30"/>
  <c r="F74" i="30"/>
  <c r="Q74" i="30"/>
  <c r="I76" i="30"/>
  <c r="U110" i="30"/>
  <c r="U107" i="30"/>
  <c r="P98" i="30"/>
  <c r="E88" i="30"/>
  <c r="F79" i="30"/>
  <c r="W51" i="30"/>
  <c r="W53" i="30"/>
  <c r="W54" i="30"/>
  <c r="V55" i="30"/>
  <c r="U56" i="30"/>
  <c r="O59" i="30"/>
  <c r="C62" i="30"/>
  <c r="O62" i="30"/>
  <c r="D63" i="30"/>
  <c r="F64" i="30"/>
  <c r="F65" i="30"/>
  <c r="F66" i="30"/>
  <c r="F67" i="30"/>
  <c r="H68" i="30"/>
  <c r="I69" i="30"/>
  <c r="H70" i="30"/>
  <c r="K111" i="30"/>
  <c r="T110" i="30"/>
  <c r="Q100" i="30"/>
  <c r="Q99" i="30"/>
  <c r="O98" i="30"/>
  <c r="V93" i="30"/>
  <c r="W85" i="30"/>
  <c r="H80" i="30"/>
  <c r="Q79" i="30"/>
  <c r="E48" i="1"/>
  <c r="O101" i="30"/>
  <c r="A137" i="29"/>
  <c r="F18" i="1"/>
  <c r="O110" i="30"/>
  <c r="M101" i="30"/>
  <c r="E42" i="1"/>
  <c r="J93" i="30"/>
  <c r="O86" i="30"/>
  <c r="T71" i="30"/>
  <c r="T88" i="30"/>
  <c r="J48" i="30"/>
  <c r="O63" i="30"/>
  <c r="J75" i="30"/>
  <c r="L106" i="30"/>
  <c r="C105" i="30"/>
  <c r="Q91" i="30"/>
  <c r="Q83" i="30"/>
  <c r="F109" i="30"/>
  <c r="L103" i="30"/>
  <c r="F42" i="1" l="1"/>
  <c r="G42" i="1"/>
  <c r="F48" i="1"/>
  <c r="G48" i="1"/>
</calcChain>
</file>

<file path=xl/sharedStrings.xml><?xml version="1.0" encoding="utf-8"?>
<sst xmlns="http://schemas.openxmlformats.org/spreadsheetml/2006/main" count="346" uniqueCount="73">
  <si>
    <t>Oregon Corporate Excise Tax</t>
  </si>
  <si>
    <t>Overview of Sector Charts</t>
  </si>
  <si>
    <t>Number of Taxpayers and Amount of Tax by Sector</t>
  </si>
  <si>
    <t>Major Sectors</t>
  </si>
  <si>
    <t>Total Corporate Excise Payments for All Sectors</t>
  </si>
  <si>
    <t>Agriculture, Forestry, Fishing, and Hunting</t>
  </si>
  <si>
    <t>Real Estate and Rental and Leasing</t>
  </si>
  <si>
    <t>Mining</t>
  </si>
  <si>
    <t>Professional, Scientific, and Technical Services</t>
  </si>
  <si>
    <t>Utilities</t>
  </si>
  <si>
    <t>Management of Companies and Enterprises</t>
  </si>
  <si>
    <t>Construction</t>
  </si>
  <si>
    <t>Administrative and Support and Waste Management and Remediation Services</t>
  </si>
  <si>
    <t>Manufacturing</t>
  </si>
  <si>
    <t>Educational Services</t>
  </si>
  <si>
    <t>Wholesale Trade</t>
  </si>
  <si>
    <t>Health Care and Social Assistance</t>
  </si>
  <si>
    <t>Retail Trade</t>
  </si>
  <si>
    <t>Arts, Entertainment, and Recreation</t>
  </si>
  <si>
    <t>Transportation and Warehousing</t>
  </si>
  <si>
    <t>Accommodation and Food Services</t>
  </si>
  <si>
    <t>Information</t>
  </si>
  <si>
    <t>Other Services (except Public Administration)</t>
  </si>
  <si>
    <t>Finance and Insurance</t>
  </si>
  <si>
    <t>Oregon Department of Revenue, Research Section</t>
  </si>
  <si>
    <t>Click Number for Detailed Description (link to US Census Bureau website).</t>
  </si>
  <si>
    <t>Code</t>
  </si>
  <si>
    <t>NAICS Sector</t>
  </si>
  <si>
    <t>Agriculture, Forestry, Fishing and Hunting</t>
  </si>
  <si>
    <t>Public Administration</t>
  </si>
  <si>
    <t>Data presented is based on our most current information.  It is subject to continuous revision.</t>
  </si>
  <si>
    <t xml:space="preserve"> </t>
  </si>
  <si>
    <t>Oregon Corporate Excise Tax Payments</t>
  </si>
  <si>
    <t>Index of Major Sectors</t>
  </si>
  <si>
    <t>Oregon Corporate Excise Tax Payments - 12-Month Moving Totals</t>
  </si>
  <si>
    <t>Description of Sector</t>
  </si>
  <si>
    <t>Oregon Department of Revenue</t>
  </si>
  <si>
    <t>Corporate Tax Payments by Month and Sector</t>
  </si>
  <si>
    <t>Count</t>
  </si>
  <si>
    <t>Payment</t>
  </si>
  <si>
    <t>Unknown</t>
  </si>
  <si>
    <t>All Sectors</t>
  </si>
  <si>
    <t>12 Month Running totals</t>
  </si>
  <si>
    <t>From</t>
  </si>
  <si>
    <t>To</t>
  </si>
  <si>
    <t>Index of 12-Month totals</t>
  </si>
  <si>
    <t>Administrative, Support, Waste Management,</t>
  </si>
  <si>
    <t xml:space="preserve">Other Services </t>
  </si>
  <si>
    <t>Back to Table of Contents</t>
  </si>
  <si>
    <t>Sector</t>
  </si>
  <si>
    <t>Administrative, Support, Waste Management, and Remediation</t>
  </si>
  <si>
    <t>Difference</t>
  </si>
  <si>
    <t>% Change</t>
  </si>
  <si>
    <t>Month over Month Change</t>
  </si>
  <si>
    <t>12 Months Ending</t>
  </si>
  <si>
    <t>Administrative, Support, Waste Management and Remediation Services</t>
  </si>
  <si>
    <t>date</t>
  </si>
  <si>
    <t>Current month of data (Contents):</t>
  </si>
  <si>
    <t>Current year of data (Contents):</t>
  </si>
  <si>
    <t>Prior year (Contents):</t>
  </si>
  <si>
    <t>Current month &amp; year of data (Contents):</t>
  </si>
  <si>
    <t>Date charts are updated (Contents, all sectors, )</t>
  </si>
  <si>
    <t>need to manually update dates in chart titles on Composition worksheet</t>
  </si>
  <si>
    <t>Note: There is not a Public Administration Sector in the Corporate Excise Payments table</t>
  </si>
  <si>
    <t>because publicly owned establishments do not pay corporate tax in Oregon.</t>
  </si>
  <si>
    <t>Corporate Excise Tax Payments - 12-Month Moving Totals</t>
  </si>
  <si>
    <t>All</t>
  </si>
  <si>
    <t>2017 NAICS Sectors</t>
  </si>
  <si>
    <t>N/A</t>
  </si>
  <si>
    <t>Corporate Tax: 12-Months Ending 01/2020</t>
  </si>
  <si>
    <t>January</t>
  </si>
  <si>
    <t>1/2020</t>
  </si>
  <si>
    <t>February 6,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</si>
</sst>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409]mmmm\ d\,\ yyyy;@"/>
    <numFmt numFmtId="165" formatCode="[$-409]mmm\-yy;@"/>
    <numFmt numFmtId="166" formatCode="0.000"/>
    <numFmt numFmtId="167" formatCode="0.0%"/>
  </numFmts>
  <fonts count="32">
    <font>
      <sz val="10"/>
      <name val="Arial"/>
    </font>
    <font>
      <sz val="10"/>
      <name val="Arial"/>
      <family val="2"/>
    </font>
    <font>
      <u/>
      <sz val="10"/>
      <color indexed="30"/>
      <name val="Arial"/>
      <family val="2"/>
    </font>
    <font>
      <sz val="18"/>
      <name val="Arial"/>
      <family val="2"/>
    </font>
    <font>
      <sz val="16"/>
      <name val="Arial"/>
      <family val="2"/>
    </font>
    <font>
      <sz val="12"/>
      <name val="Arial"/>
      <family val="2"/>
    </font>
    <font>
      <sz val="11"/>
      <name val="Arial"/>
      <family val="2"/>
    </font>
    <font>
      <i/>
      <sz val="10"/>
      <name val="Bookman"/>
      <family val="1"/>
    </font>
    <font>
      <sz val="10"/>
      <name val="Arial Narrow"/>
      <family val="2"/>
    </font>
    <font>
      <sz val="12"/>
      <name val="Times New Roman"/>
      <family val="1"/>
    </font>
    <font>
      <b/>
      <sz val="14"/>
      <name val="Arial"/>
      <family val="2"/>
    </font>
    <font>
      <b/>
      <sz val="10"/>
      <name val="Arial"/>
      <family val="2"/>
    </font>
    <font>
      <b/>
      <sz val="12"/>
      <name val="Arial"/>
      <family val="2"/>
    </font>
    <font>
      <u/>
      <sz val="12"/>
      <color indexed="12"/>
      <name val="Arial"/>
      <family val="2"/>
    </font>
    <font>
      <sz val="12"/>
      <name val="Arial"/>
      <family val="2"/>
    </font>
    <font>
      <sz val="8"/>
      <name val="Arial"/>
      <family val="2"/>
    </font>
    <font>
      <sz val="12"/>
      <color indexed="18"/>
      <name val="Arial"/>
      <family val="2"/>
    </font>
    <font>
      <sz val="18"/>
      <name val="Arial"/>
      <family val="2"/>
    </font>
    <font>
      <b/>
      <sz val="18"/>
      <name val="Arial"/>
      <family val="2"/>
    </font>
    <font>
      <sz val="14"/>
      <name val="Arial"/>
      <family val="2"/>
    </font>
    <font>
      <u/>
      <sz val="14"/>
      <color indexed="12"/>
      <name val="Times New Roman"/>
      <family val="1"/>
    </font>
    <font>
      <b/>
      <sz val="14"/>
      <name val="Times New Roman"/>
      <family val="1"/>
    </font>
    <font>
      <sz val="10"/>
      <name val="Arial"/>
      <family val="2"/>
    </font>
    <font>
      <i/>
      <sz val="10"/>
      <name val="Arial"/>
      <family val="2"/>
    </font>
    <font>
      <u/>
      <sz val="12"/>
      <color indexed="30"/>
      <name val="Arial"/>
      <family val="2"/>
    </font>
    <font>
      <sz val="12"/>
      <color rgb="FF002288"/>
      <name val="Arial"/>
      <family val="2"/>
    </font>
    <font>
      <b/>
      <sz val="11"/>
      <color rgb="FF000000"/>
      <name val="Arial"/>
      <family val="2"/>
    </font>
    <font>
      <sz val="10"/>
      <color rgb="FF000000"/>
      <name val="Arial"/>
      <family val="2"/>
    </font>
    <font>
      <b/>
      <sz val="10"/>
      <color rgb="FF000000"/>
      <name val="Arial"/>
      <family val="2"/>
    </font>
    <font>
      <u/>
      <sz val="14"/>
      <color indexed="12"/>
      <name val="Arial"/>
      <family val="2"/>
    </font>
    <font>
      <sz val="14"/>
      <color indexed="12"/>
      <name val="Arial"/>
      <family val="2"/>
    </font>
    <font>
      <u/>
      <sz val="14"/>
      <color rgb="FF0000FF"/>
      <name val="Arial"/>
      <family val="2"/>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15"/>
        <bgColor indexed="64"/>
      </patternFill>
    </fill>
    <fill>
      <patternFill patternType="solid">
        <fgColor indexed="27"/>
        <bgColor indexed="64"/>
      </patternFill>
    </fill>
    <fill>
      <patternFill patternType="solid">
        <fgColor rgb="FFF0F0F0"/>
        <bgColor indexed="64"/>
      </patternFill>
    </fill>
    <fill>
      <patternFill patternType="solid">
        <fgColor rgb="FFFAFBFE"/>
        <bgColor indexed="64"/>
      </patternFill>
    </fill>
    <fill>
      <patternFill patternType="solid">
        <fgColor rgb="FFCCFFCC"/>
        <bgColor indexed="64"/>
      </patternFill>
    </fill>
  </fills>
  <borders count="29">
    <border>
      <left/>
      <right/>
      <top/>
      <bottom/>
      <diagonal/>
    </border>
    <border>
      <left/>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right style="thin">
        <color indexed="64"/>
      </right>
      <top style="thin">
        <color indexed="64"/>
      </top>
      <bottom/>
      <diagonal/>
    </border>
    <border>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C1C1C1"/>
      </top>
      <bottom/>
      <diagonal/>
    </border>
    <border>
      <left style="medium">
        <color rgb="FFC1C1C1"/>
      </left>
      <right/>
      <top/>
      <bottom/>
      <diagonal/>
    </border>
    <border>
      <left style="medium">
        <color rgb="FFC1C1C1"/>
      </left>
      <right/>
      <top style="medium">
        <color rgb="FFC1C1C1"/>
      </top>
      <bottom/>
      <diagonal/>
    </border>
    <border>
      <left style="thin">
        <color indexed="64"/>
      </left>
      <right/>
      <top style="thin">
        <color indexed="64"/>
      </top>
      <bottom style="thin">
        <color indexed="64"/>
      </bottom>
      <diagonal/>
    </border>
  </borders>
  <cellStyleXfs count="4">
    <xf numFmtId="0" fontId="0" fillId="0" borderId="0"/>
    <xf numFmtId="43" fontId="22"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63">
    <xf numFmtId="0" fontId="0" fillId="0" borderId="0" xfId="0"/>
    <xf numFmtId="0" fontId="0" fillId="0" borderId="0" xfId="0" applyAlignment="1">
      <alignment horizontal="left"/>
    </xf>
    <xf numFmtId="0" fontId="5" fillId="0" borderId="0" xfId="0" applyFont="1"/>
    <xf numFmtId="0" fontId="0" fillId="2" borderId="0" xfId="0" applyFill="1"/>
    <xf numFmtId="0" fontId="0" fillId="2" borderId="0" xfId="0" applyFill="1" applyAlignment="1">
      <alignment horizontal="center"/>
    </xf>
    <xf numFmtId="0" fontId="0" fillId="2" borderId="0" xfId="0" applyFill="1" applyAlignment="1">
      <alignment horizontal="left"/>
    </xf>
    <xf numFmtId="0" fontId="10" fillId="2" borderId="0" xfId="0" applyFont="1" applyFill="1"/>
    <xf numFmtId="0" fontId="11" fillId="2" borderId="0" xfId="0" applyFont="1" applyFill="1" applyAlignment="1"/>
    <xf numFmtId="0" fontId="11" fillId="2" borderId="0" xfId="0" applyFont="1" applyFill="1"/>
    <xf numFmtId="0" fontId="12" fillId="2" borderId="1" xfId="0" applyFont="1" applyFill="1" applyBorder="1"/>
    <xf numFmtId="0" fontId="13" fillId="2" borderId="0" xfId="2" applyFont="1" applyFill="1" applyAlignment="1">
      <alignment horizontal="center" vertical="top" wrapText="1"/>
    </xf>
    <xf numFmtId="0" fontId="14" fillId="2" borderId="0" xfId="0" applyFont="1" applyFill="1" applyAlignment="1">
      <alignment horizontal="left" vertical="top"/>
    </xf>
    <xf numFmtId="0" fontId="14" fillId="2" borderId="0" xfId="0" applyFont="1" applyFill="1" applyAlignment="1">
      <alignment horizontal="left" vertical="top" wrapText="1"/>
    </xf>
    <xf numFmtId="0" fontId="14" fillId="2" borderId="1" xfId="0" applyFont="1" applyFill="1" applyBorder="1" applyAlignment="1">
      <alignment horizontal="left" vertical="top"/>
    </xf>
    <xf numFmtId="0" fontId="14" fillId="2" borderId="0" xfId="0" applyFont="1" applyFill="1" applyAlignment="1">
      <alignment horizontal="center"/>
    </xf>
    <xf numFmtId="0" fontId="7" fillId="2" borderId="0" xfId="0" applyFont="1" applyFill="1"/>
    <xf numFmtId="0" fontId="8" fillId="2" borderId="0" xfId="0" applyFont="1" applyFill="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165" fontId="0" fillId="0" borderId="0" xfId="0" applyNumberFormat="1"/>
    <xf numFmtId="166" fontId="0" fillId="0" borderId="0" xfId="0" applyNumberFormat="1"/>
    <xf numFmtId="0" fontId="0" fillId="0" borderId="0" xfId="0" applyFill="1"/>
    <xf numFmtId="0" fontId="0" fillId="0" borderId="7" xfId="0" applyBorder="1"/>
    <xf numFmtId="0" fontId="0" fillId="0" borderId="0" xfId="0" applyAlignment="1">
      <alignment wrapText="1"/>
    </xf>
    <xf numFmtId="0" fontId="0" fillId="2" borderId="0" xfId="0" applyFill="1" applyBorder="1"/>
    <xf numFmtId="0" fontId="19" fillId="0" borderId="0" xfId="0" applyFont="1"/>
    <xf numFmtId="0" fontId="20" fillId="0" borderId="0" xfId="2" applyFont="1" applyBorder="1" applyAlignment="1">
      <alignment horizontal="center"/>
    </xf>
    <xf numFmtId="0" fontId="10" fillId="0" borderId="0" xfId="0" applyNumberFormat="1" applyFont="1" applyBorder="1"/>
    <xf numFmtId="0" fontId="19" fillId="0" borderId="0" xfId="0" applyFont="1" applyBorder="1"/>
    <xf numFmtId="0" fontId="5" fillId="0" borderId="8" xfId="0" applyNumberFormat="1" applyFont="1" applyBorder="1" applyAlignment="1">
      <alignment horizontal="left"/>
    </xf>
    <xf numFmtId="0" fontId="5" fillId="0" borderId="0" xfId="0" applyNumberFormat="1" applyFont="1" applyBorder="1"/>
    <xf numFmtId="167" fontId="5" fillId="0" borderId="4" xfId="0" applyNumberFormat="1" applyFont="1" applyBorder="1" applyAlignment="1">
      <alignment horizontal="right"/>
    </xf>
    <xf numFmtId="0" fontId="5" fillId="0" borderId="1" xfId="0" applyNumberFormat="1" applyFont="1" applyBorder="1"/>
    <xf numFmtId="167" fontId="5" fillId="0" borderId="9" xfId="0" applyNumberFormat="1" applyFont="1" applyBorder="1" applyAlignment="1">
      <alignment horizontal="right"/>
    </xf>
    <xf numFmtId="0" fontId="0" fillId="2" borderId="10" xfId="0" applyFill="1" applyBorder="1"/>
    <xf numFmtId="0" fontId="0" fillId="2" borderId="11" xfId="0" applyFill="1" applyBorder="1"/>
    <xf numFmtId="0" fontId="0" fillId="2" borderId="12" xfId="0" applyFill="1" applyBorder="1"/>
    <xf numFmtId="0" fontId="0" fillId="3" borderId="0" xfId="0" applyFill="1"/>
    <xf numFmtId="0" fontId="5" fillId="0" borderId="0" xfId="0" applyNumberFormat="1" applyFont="1" applyBorder="1" applyAlignment="1">
      <alignment horizontal="left"/>
    </xf>
    <xf numFmtId="0" fontId="0" fillId="4" borderId="0" xfId="0" applyFill="1"/>
    <xf numFmtId="164" fontId="0" fillId="4" borderId="0" xfId="0" applyNumberFormat="1" applyFill="1"/>
    <xf numFmtId="0" fontId="25" fillId="7" borderId="23" xfId="0" applyFont="1" applyFill="1" applyBorder="1" applyAlignment="1">
      <alignment vertical="top" wrapText="1"/>
    </xf>
    <xf numFmtId="0" fontId="25" fillId="7" borderId="24" xfId="0" applyFont="1" applyFill="1" applyBorder="1" applyAlignment="1">
      <alignment vertical="top" wrapText="1"/>
    </xf>
    <xf numFmtId="0" fontId="1" fillId="3" borderId="0" xfId="0" applyFont="1" applyFill="1"/>
    <xf numFmtId="0" fontId="21" fillId="0" borderId="12" xfId="0" applyNumberFormat="1" applyFont="1" applyBorder="1" applyAlignment="1">
      <alignment horizontal="right"/>
    </xf>
    <xf numFmtId="3" fontId="5" fillId="0" borderId="0" xfId="0" applyNumberFormat="1" applyFont="1" applyBorder="1" applyAlignment="1">
      <alignment horizontal="right"/>
    </xf>
    <xf numFmtId="3" fontId="5" fillId="0" borderId="1" xfId="0" applyNumberFormat="1" applyFont="1" applyBorder="1" applyAlignment="1">
      <alignment horizontal="right"/>
    </xf>
    <xf numFmtId="0" fontId="20" fillId="0" borderId="11" xfId="0" applyFont="1" applyBorder="1"/>
    <xf numFmtId="0" fontId="21" fillId="0" borderId="11" xfId="0" applyFont="1" applyBorder="1" applyAlignment="1">
      <alignment horizontal="center" wrapText="1"/>
    </xf>
    <xf numFmtId="0" fontId="21" fillId="0" borderId="11" xfId="0" applyNumberFormat="1" applyFont="1" applyBorder="1" applyAlignment="1">
      <alignment horizontal="right"/>
    </xf>
    <xf numFmtId="0" fontId="19" fillId="0" borderId="3" xfId="0" applyFont="1" applyBorder="1"/>
    <xf numFmtId="0" fontId="6" fillId="0" borderId="3" xfId="0" applyFont="1" applyBorder="1"/>
    <xf numFmtId="0" fontId="0" fillId="0" borderId="0" xfId="0" applyBorder="1" applyAlignment="1">
      <alignment horizontal="left"/>
    </xf>
    <xf numFmtId="0" fontId="5" fillId="0" borderId="2" xfId="0" applyNumberFormat="1" applyFont="1" applyBorder="1"/>
    <xf numFmtId="167" fontId="5" fillId="0" borderId="6" xfId="0" applyNumberFormat="1" applyFont="1" applyBorder="1" applyAlignment="1">
      <alignment horizontal="right"/>
    </xf>
    <xf numFmtId="3" fontId="5" fillId="0" borderId="0" xfId="1" applyNumberFormat="1" applyFont="1" applyBorder="1" applyAlignment="1">
      <alignment horizontal="right" wrapText="1"/>
    </xf>
    <xf numFmtId="3" fontId="5" fillId="0" borderId="1" xfId="1" applyNumberFormat="1" applyFont="1" applyBorder="1" applyAlignment="1">
      <alignment horizontal="right" wrapText="1"/>
    </xf>
    <xf numFmtId="3" fontId="5" fillId="0" borderId="1" xfId="0" applyNumberFormat="1" applyFont="1" applyBorder="1" applyAlignment="1">
      <alignment horizontal="right" wrapText="1"/>
    </xf>
    <xf numFmtId="0" fontId="5" fillId="0" borderId="0" xfId="0" applyNumberFormat="1" applyFont="1" applyBorder="1" applyAlignment="1">
      <alignment horizontal="right"/>
    </xf>
    <xf numFmtId="0" fontId="5" fillId="0" borderId="4" xfId="0" applyNumberFormat="1" applyFont="1" applyBorder="1" applyAlignment="1">
      <alignment horizontal="right"/>
    </xf>
    <xf numFmtId="0" fontId="5" fillId="0" borderId="8" xfId="0" applyNumberFormat="1" applyFont="1" applyBorder="1" applyAlignment="1">
      <alignment horizontal="right"/>
    </xf>
    <xf numFmtId="0" fontId="5" fillId="0" borderId="13" xfId="0" applyNumberFormat="1" applyFont="1" applyBorder="1" applyAlignment="1">
      <alignment horizontal="right"/>
    </xf>
    <xf numFmtId="0" fontId="0" fillId="0" borderId="0" xfId="0" applyBorder="1" applyAlignment="1">
      <alignment horizontal="right"/>
    </xf>
    <xf numFmtId="0" fontId="0" fillId="0" borderId="4" xfId="0" applyBorder="1" applyAlignment="1">
      <alignment horizontal="right"/>
    </xf>
    <xf numFmtId="0" fontId="0" fillId="0" borderId="8" xfId="0" applyNumberFormat="1" applyBorder="1" applyAlignment="1">
      <alignment horizontal="right"/>
    </xf>
    <xf numFmtId="3" fontId="5" fillId="0" borderId="2" xfId="0" applyNumberFormat="1" applyFont="1" applyBorder="1" applyAlignment="1">
      <alignment horizontal="right"/>
    </xf>
    <xf numFmtId="167" fontId="0" fillId="0" borderId="0" xfId="3" applyNumberFormat="1" applyFont="1"/>
    <xf numFmtId="49" fontId="1" fillId="3" borderId="0" xfId="0" quotePrefix="1" applyNumberFormat="1" applyFont="1" applyFill="1" applyAlignment="1">
      <alignment horizontal="left"/>
    </xf>
    <xf numFmtId="0" fontId="3" fillId="2" borderId="0" xfId="0" applyFont="1" applyFill="1" applyBorder="1" applyAlignment="1">
      <alignment horizontal="center" shrinkToFit="1"/>
    </xf>
    <xf numFmtId="0" fontId="4" fillId="2" borderId="0" xfId="0" applyFont="1" applyFill="1" applyBorder="1" applyAlignment="1">
      <alignment horizontal="center"/>
    </xf>
    <xf numFmtId="0" fontId="3" fillId="2" borderId="0" xfId="0" applyFont="1" applyFill="1" applyBorder="1" applyAlignment="1">
      <alignment horizontal="center" wrapText="1"/>
    </xf>
    <xf numFmtId="0" fontId="3" fillId="2" borderId="0" xfId="0" applyFont="1" applyFill="1" applyBorder="1" applyAlignment="1">
      <alignment horizontal="center"/>
    </xf>
    <xf numFmtId="164" fontId="1" fillId="0" borderId="0" xfId="0" applyNumberFormat="1" applyFont="1" applyAlignment="1">
      <alignment horizontal="left"/>
    </xf>
    <xf numFmtId="0" fontId="1" fillId="2" borderId="0" xfId="0" applyFont="1" applyFill="1"/>
    <xf numFmtId="0" fontId="23" fillId="2" borderId="0" xfId="0" applyFont="1" applyFill="1"/>
    <xf numFmtId="164" fontId="1" fillId="2" borderId="0" xfId="0" applyNumberFormat="1" applyFont="1" applyFill="1" applyAlignment="1">
      <alignment horizontal="left"/>
    </xf>
    <xf numFmtId="0" fontId="1" fillId="2" borderId="0" xfId="0" applyFont="1" applyFill="1" applyAlignment="1">
      <alignment horizontal="left"/>
    </xf>
    <xf numFmtId="0" fontId="23" fillId="0" borderId="0" xfId="0" applyFont="1" applyAlignment="1">
      <alignment horizontal="left"/>
    </xf>
    <xf numFmtId="0" fontId="23" fillId="2" borderId="11" xfId="0" applyFont="1" applyFill="1" applyBorder="1" applyAlignment="1"/>
    <xf numFmtId="0" fontId="2" fillId="2" borderId="0" xfId="2" applyFill="1"/>
    <xf numFmtId="0" fontId="24" fillId="2" borderId="0" xfId="2" applyFont="1" applyFill="1" applyAlignment="1">
      <alignment horizontal="center" vertical="top" wrapText="1"/>
    </xf>
    <xf numFmtId="0" fontId="24" fillId="2" borderId="1" xfId="2" applyFont="1" applyFill="1" applyBorder="1" applyAlignment="1">
      <alignment horizontal="center" vertical="top" wrapText="1"/>
    </xf>
    <xf numFmtId="0" fontId="1" fillId="2" borderId="0" xfId="0" applyFont="1" applyFill="1" applyAlignment="1">
      <alignment horizontal="left" vertical="top"/>
    </xf>
    <xf numFmtId="0" fontId="1" fillId="2" borderId="0" xfId="0" quotePrefix="1" applyFont="1" applyFill="1" applyAlignment="1">
      <alignment horizontal="left" vertical="top"/>
    </xf>
    <xf numFmtId="0" fontId="9" fillId="0" borderId="0" xfId="0" applyFont="1" applyFill="1" applyBorder="1" applyAlignment="1">
      <alignment horizontal="left" wrapText="1"/>
    </xf>
    <xf numFmtId="0" fontId="26" fillId="8" borderId="25" xfId="0" applyFont="1" applyFill="1" applyBorder="1" applyAlignment="1">
      <alignment horizontal="center" vertical="top" wrapText="1"/>
    </xf>
    <xf numFmtId="0" fontId="0" fillId="0" borderId="18" xfId="0" applyBorder="1"/>
    <xf numFmtId="165" fontId="0" fillId="0" borderId="28" xfId="0" applyNumberFormat="1" applyBorder="1"/>
    <xf numFmtId="0" fontId="0" fillId="0" borderId="8" xfId="0" applyBorder="1"/>
    <xf numFmtId="0" fontId="0" fillId="0" borderId="0" xfId="0" quotePrefix="1" applyAlignment="1">
      <alignment horizontal="left"/>
    </xf>
    <xf numFmtId="0" fontId="27" fillId="0" borderId="0" xfId="0" applyFont="1" applyAlignment="1">
      <alignment vertical="top" wrapText="1"/>
    </xf>
    <xf numFmtId="0" fontId="27" fillId="0" borderId="0" xfId="0" applyFont="1" applyAlignment="1">
      <alignment vertical="top"/>
    </xf>
    <xf numFmtId="0" fontId="28" fillId="0" borderId="27" xfId="0" applyFont="1" applyBorder="1" applyAlignment="1">
      <alignment horizontal="center" vertical="top" wrapText="1"/>
    </xf>
    <xf numFmtId="0" fontId="27" fillId="0" borderId="25" xfId="0" applyFont="1" applyBorder="1" applyAlignment="1">
      <alignment vertical="top" wrapText="1"/>
    </xf>
    <xf numFmtId="0" fontId="28" fillId="0" borderId="26" xfId="0" applyFont="1" applyBorder="1" applyAlignment="1">
      <alignment horizontal="center" vertical="top" wrapText="1"/>
    </xf>
    <xf numFmtId="0" fontId="10" fillId="2" borderId="0" xfId="0" quotePrefix="1" applyFont="1" applyFill="1" applyAlignment="1">
      <alignment horizontal="left"/>
    </xf>
    <xf numFmtId="17" fontId="28" fillId="0" borderId="27" xfId="0" applyNumberFormat="1" applyFont="1" applyBorder="1" applyAlignment="1">
      <alignment horizontal="center" vertical="top" wrapText="1"/>
    </xf>
    <xf numFmtId="0" fontId="27" fillId="0" borderId="25" xfId="0" applyFont="1" applyBorder="1" applyAlignment="1">
      <alignment vertical="top"/>
    </xf>
    <xf numFmtId="17" fontId="28" fillId="0" borderId="26" xfId="0" applyNumberFormat="1" applyFont="1" applyBorder="1" applyAlignment="1">
      <alignment horizontal="center" vertical="top" wrapText="1"/>
    </xf>
    <xf numFmtId="0" fontId="30" fillId="0" borderId="0" xfId="0" applyFont="1"/>
    <xf numFmtId="0" fontId="31" fillId="0" borderId="10" xfId="2" applyFont="1" applyBorder="1" applyAlignment="1">
      <alignment horizontal="left"/>
    </xf>
    <xf numFmtId="0" fontId="10" fillId="0" borderId="3" xfId="0" applyFont="1" applyBorder="1" applyAlignment="1">
      <alignment horizontal="left"/>
    </xf>
    <xf numFmtId="0" fontId="29" fillId="0" borderId="3" xfId="2" applyFont="1" applyBorder="1" applyAlignment="1">
      <alignment horizontal="left"/>
    </xf>
    <xf numFmtId="0" fontId="1" fillId="0" borderId="3" xfId="0" applyFont="1" applyBorder="1"/>
    <xf numFmtId="0" fontId="1" fillId="0" borderId="5" xfId="0" applyFont="1" applyBorder="1"/>
    <xf numFmtId="0" fontId="10" fillId="0" borderId="2" xfId="0" applyFont="1" applyBorder="1" applyAlignment="1">
      <alignment horizontal="left"/>
    </xf>
    <xf numFmtId="0" fontId="29" fillId="0" borderId="2" xfId="0" applyFont="1" applyBorder="1"/>
    <xf numFmtId="0" fontId="10" fillId="0" borderId="2" xfId="0" applyFont="1" applyBorder="1" applyAlignment="1">
      <alignment horizontal="center" wrapText="1"/>
    </xf>
    <xf numFmtId="0" fontId="10" fillId="0" borderId="2" xfId="0" applyNumberFormat="1" applyFont="1" applyBorder="1" applyAlignment="1">
      <alignment horizontal="right"/>
    </xf>
    <xf numFmtId="164" fontId="0" fillId="3" borderId="0" xfId="0" quotePrefix="1" applyNumberFormat="1" applyFill="1" applyAlignment="1">
      <alignment horizontal="left"/>
    </xf>
    <xf numFmtId="0" fontId="29" fillId="0" borderId="0" xfId="2" applyFont="1" applyBorder="1" applyAlignment="1">
      <alignment horizontal="center"/>
    </xf>
    <xf numFmtId="0" fontId="1" fillId="0" borderId="0" xfId="0" applyFont="1" applyAlignment="1"/>
    <xf numFmtId="0" fontId="3" fillId="0" borderId="0" xfId="0" applyFont="1" applyAlignment="1">
      <alignment horizontal="center"/>
    </xf>
    <xf numFmtId="0" fontId="0" fillId="0" borderId="0" xfId="0" applyAlignment="1"/>
    <xf numFmtId="0" fontId="17" fillId="0" borderId="0" xfId="0" applyFont="1" applyAlignment="1">
      <alignment horizontal="center"/>
    </xf>
    <xf numFmtId="0" fontId="23" fillId="2" borderId="0" xfId="0" applyFont="1" applyFill="1" applyAlignment="1">
      <alignment horizontal="left"/>
    </xf>
    <xf numFmtId="164" fontId="1" fillId="2" borderId="0" xfId="0" applyNumberFormat="1" applyFont="1" applyFill="1" applyAlignment="1">
      <alignment horizontal="left"/>
    </xf>
    <xf numFmtId="0" fontId="2" fillId="5" borderId="14" xfId="2" applyFill="1" applyBorder="1" applyAlignment="1">
      <alignment horizontal="center" vertical="center" wrapText="1"/>
    </xf>
    <xf numFmtId="0" fontId="2" fillId="5" borderId="15" xfId="2" applyFill="1" applyBorder="1" applyAlignment="1">
      <alignment horizontal="center" vertical="center" wrapText="1"/>
    </xf>
    <xf numFmtId="0" fontId="12" fillId="2" borderId="1" xfId="0" applyFont="1" applyFill="1" applyBorder="1" applyAlignment="1">
      <alignment horizontal="center"/>
    </xf>
    <xf numFmtId="164" fontId="1" fillId="2" borderId="0" xfId="0" applyNumberFormat="1" applyFont="1" applyFill="1" applyBorder="1" applyAlignment="1">
      <alignment horizontal="left"/>
    </xf>
    <xf numFmtId="0" fontId="18" fillId="2" borderId="10" xfId="0" applyFont="1" applyFill="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xf numFmtId="0" fontId="2" fillId="5" borderId="16" xfId="2" applyFill="1" applyBorder="1" applyAlignment="1">
      <alignment horizontal="center" vertical="center" wrapText="1"/>
    </xf>
    <xf numFmtId="0" fontId="2" fillId="5" borderId="17" xfId="2" applyFill="1" applyBorder="1" applyAlignment="1">
      <alignment horizontal="center" vertical="center" wrapText="1"/>
    </xf>
    <xf numFmtId="0" fontId="3" fillId="2" borderId="5" xfId="0" applyFont="1" applyFill="1" applyBorder="1" applyAlignment="1">
      <alignment horizontal="center" shrinkToFit="1"/>
    </xf>
    <xf numFmtId="0" fontId="3" fillId="2" borderId="2" xfId="0" applyFont="1" applyFill="1" applyBorder="1" applyAlignment="1">
      <alignment horizontal="center" shrinkToFit="1"/>
    </xf>
    <xf numFmtId="0" fontId="3" fillId="2" borderId="6" xfId="0" applyFont="1" applyFill="1" applyBorder="1" applyAlignment="1">
      <alignment horizontal="center" shrinkToFit="1"/>
    </xf>
    <xf numFmtId="0" fontId="2" fillId="5" borderId="18" xfId="2" applyFill="1" applyBorder="1" applyAlignment="1">
      <alignment horizontal="center" vertical="center" wrapText="1"/>
    </xf>
    <xf numFmtId="0" fontId="2" fillId="5" borderId="19" xfId="2" applyFill="1" applyBorder="1" applyAlignment="1">
      <alignment horizontal="center" vertical="center" wrapText="1"/>
    </xf>
    <xf numFmtId="0" fontId="2" fillId="5" borderId="20" xfId="2" applyFill="1" applyBorder="1" applyAlignment="1">
      <alignment horizontal="center" vertical="center" wrapText="1"/>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21" xfId="0" applyFont="1" applyFill="1" applyBorder="1" applyAlignment="1">
      <alignment horizontal="center"/>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22" xfId="0" applyFont="1" applyFill="1" applyBorder="1" applyAlignment="1">
      <alignment horizontal="center"/>
    </xf>
    <xf numFmtId="0" fontId="23" fillId="0" borderId="11" xfId="0" applyFont="1" applyFill="1" applyBorder="1" applyAlignment="1">
      <alignment horizontal="left"/>
    </xf>
    <xf numFmtId="0" fontId="3" fillId="2" borderId="0" xfId="0" applyFont="1" applyFill="1" applyAlignment="1">
      <alignment horizontal="center"/>
    </xf>
    <xf numFmtId="164" fontId="1" fillId="0" borderId="0" xfId="0" applyNumberFormat="1" applyFont="1" applyFill="1" applyBorder="1" applyAlignment="1">
      <alignment horizontal="left"/>
    </xf>
    <xf numFmtId="0" fontId="3" fillId="2" borderId="10" xfId="0" applyFont="1" applyFill="1" applyBorder="1" applyAlignment="1">
      <alignment horizontal="center" shrinkToFit="1"/>
    </xf>
    <xf numFmtId="0" fontId="3" fillId="2" borderId="11" xfId="0" applyFont="1" applyFill="1" applyBorder="1" applyAlignment="1">
      <alignment horizontal="center" shrinkToFit="1"/>
    </xf>
    <xf numFmtId="0" fontId="3" fillId="2" borderId="21" xfId="0" applyFont="1" applyFill="1" applyBorder="1" applyAlignment="1">
      <alignment horizontal="center" shrinkToFit="1"/>
    </xf>
    <xf numFmtId="0" fontId="4" fillId="2" borderId="5" xfId="0" applyFont="1" applyFill="1" applyBorder="1" applyAlignment="1">
      <alignment horizontal="center"/>
    </xf>
    <xf numFmtId="0" fontId="4" fillId="2" borderId="2" xfId="0" applyFont="1" applyFill="1" applyBorder="1" applyAlignment="1">
      <alignment horizontal="center"/>
    </xf>
    <xf numFmtId="0" fontId="4" fillId="2" borderId="22" xfId="0" applyFont="1" applyFill="1" applyBorder="1" applyAlignment="1">
      <alignment horizontal="center"/>
    </xf>
    <xf numFmtId="164" fontId="1" fillId="0" borderId="0" xfId="0" applyNumberFormat="1" applyFont="1" applyFill="1" applyAlignment="1">
      <alignment horizontal="left"/>
    </xf>
    <xf numFmtId="0" fontId="2" fillId="6" borderId="18" xfId="2" applyFill="1" applyBorder="1" applyAlignment="1">
      <alignment horizontal="center" vertical="center" wrapText="1"/>
    </xf>
    <xf numFmtId="0" fontId="2" fillId="6" borderId="19" xfId="2" applyFill="1" applyBorder="1" applyAlignment="1">
      <alignment horizontal="center" vertical="center" wrapText="1"/>
    </xf>
    <xf numFmtId="0" fontId="2" fillId="6" borderId="20" xfId="2" applyFill="1" applyBorder="1" applyAlignment="1">
      <alignment horizontal="center" vertic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0" fontId="4" fillId="2" borderId="6" xfId="0" applyFont="1" applyFill="1" applyBorder="1" applyAlignment="1">
      <alignment horizontal="center"/>
    </xf>
    <xf numFmtId="0" fontId="3" fillId="2" borderId="5" xfId="0" quotePrefix="1" applyFont="1" applyFill="1" applyBorder="1" applyAlignment="1">
      <alignment horizontal="center"/>
    </xf>
    <xf numFmtId="0" fontId="3" fillId="2" borderId="0" xfId="0" applyFont="1" applyFill="1" applyBorder="1" applyAlignment="1">
      <alignment horizontal="center" shrinkToFit="1"/>
    </xf>
    <xf numFmtId="0" fontId="16" fillId="9" borderId="0" xfId="0" applyFont="1" applyFill="1" applyAlignment="1">
      <alignment horizontal="center" vertical="top" wrapText="1"/>
    </xf>
    <xf numFmtId="0" fontId="16" fillId="3" borderId="0" xfId="0" quotePrefix="1" applyFont="1" applyFill="1" applyAlignment="1">
      <alignment horizontal="left" vertical="top" wrapText="1"/>
    </xf>
    <xf numFmtId="0" fontId="16" fillId="3" borderId="0" xfId="0" applyFont="1" applyFill="1" applyAlignment="1">
      <alignment horizontal="left" vertical="top"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mruColors>
      <color rgb="FF0000FF"/>
      <color rgb="FF8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38"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140186823636513"/>
          <c:y val="0.12219451371571154"/>
          <c:w val="0.56603810833665058"/>
          <c:h val="0.68329177057357227"/>
        </c:manualLayout>
      </c:layout>
      <c:barChart>
        <c:barDir val="bar"/>
        <c:grouping val="stacked"/>
        <c:varyColors val="0"/>
        <c:ser>
          <c:idx val="0"/>
          <c:order val="0"/>
          <c:spPr>
            <a:solidFill>
              <a:srgbClr val="993366"/>
            </a:solidFill>
            <a:ln w="12700">
              <a:solidFill>
                <a:srgbClr val="000000"/>
              </a:solidFill>
              <a:prstDash val="solid"/>
            </a:ln>
          </c:spPr>
          <c:invertIfNegative val="0"/>
          <c:val>
            <c:numRef>
              <c:f>Count!#REF!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5C6-409B-A81B-A9BD60B47A9B}"/>
            </c:ext>
            <c:ext xmlns:c15="http://schemas.microsoft.com/office/drawing/2012/chart" uri="{02D57815-91ED-43cb-92C2-25804820EDAC}">
              <c15:filteredSeriesTitle>
                <c15:tx>
                  <c:strRef>
                    <c:extLst xmlns:c16r2="http://schemas.microsoft.com/office/drawing/2015/06/chart" xmlns:c16="http://schemas.microsoft.com/office/drawing/2014/chart">
                      <c:ext uri="{02D57815-91ED-43cb-92C2-25804820EDAC}">
                        <c15:formulaRef>
                          <c15:sqref>Count!#REF!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Count!#REF!</c15:sqref>
                        </c15:formulaRef>
                      </c:ext>
                    </c:extLst>
                  </c:multiLvlStrRef>
                </c15:cat>
              </c15:filteredCategoryTitle>
            </c:ext>
          </c:extLst>
        </c:ser>
        <c:ser>
          <c:idx val="1"/>
          <c:order val="1"/>
          <c:spPr>
            <a:solidFill>
              <a:srgbClr val="000000"/>
            </a:solidFill>
            <a:ln w="25400">
              <a:noFill/>
            </a:ln>
          </c:spPr>
          <c:invertIfNegative val="0"/>
          <c:val>
            <c:numRef>
              <c:f>Count!#REF!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E5C6-409B-A81B-A9BD60B47A9B}"/>
            </c:ext>
            <c:ext xmlns:c15="http://schemas.microsoft.com/office/drawing/2012/chart" uri="{02D57815-91ED-43cb-92C2-25804820EDAC}">
              <c15:filteredSeriesTitle>
                <c15:tx>
                  <c:strRef>
                    <c:extLst xmlns:c16r2="http://schemas.microsoft.com/office/drawing/2015/06/chart" xmlns:c16="http://schemas.microsoft.com/office/drawing/2014/chart">
                      <c:ext uri="{02D57815-91ED-43cb-92C2-25804820EDAC}">
                        <c15:formulaRef>
                          <c15:sqref>Count!#REF!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Count!#REF!</c15:sqref>
                        </c15:formulaRef>
                      </c:ext>
                    </c:extLst>
                  </c:multiLvlStrRef>
                </c15:cat>
              </c15:filteredCategoryTitle>
            </c:ext>
          </c:extLst>
        </c:ser>
        <c:dLbls>
          <c:showLegendKey val="0"/>
          <c:showVal val="0"/>
          <c:showCatName val="0"/>
          <c:showSerName val="0"/>
          <c:showPercent val="0"/>
          <c:showBubbleSize val="0"/>
        </c:dLbls>
        <c:gapWidth val="50"/>
        <c:overlap val="100"/>
        <c:axId val="554057912"/>
        <c:axId val="554061048"/>
      </c:barChart>
      <c:catAx>
        <c:axId val="5540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54061048"/>
        <c:crossesAt val="-25"/>
        <c:auto val="0"/>
        <c:lblAlgn val="ctr"/>
        <c:lblOffset val="100"/>
        <c:tickLblSkip val="1"/>
        <c:tickMarkSkip val="1"/>
        <c:noMultiLvlLbl val="0"/>
      </c:catAx>
      <c:valAx>
        <c:axId val="554061048"/>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n-US"/>
                  <a:t>Percent of Total</a:t>
                </a:r>
              </a:p>
            </c:rich>
          </c:tx>
          <c:layout>
            <c:manualLayout>
              <c:xMode val="edge"/>
              <c:yMode val="edge"/>
              <c:x val="0.53099758756570525"/>
              <c:y val="0.88279301745635907"/>
            </c:manualLayout>
          </c:layout>
          <c:overlay val="0"/>
          <c:spPr>
            <a:noFill/>
            <a:ln w="25400">
              <a:noFill/>
            </a:ln>
          </c:spPr>
        </c:title>
        <c:numFmt formatCode="0%;\ 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54057912"/>
        <c:crosses val="autoZero"/>
        <c:crossBetween val="between"/>
      </c:valAx>
      <c:spPr>
        <a:solidFill>
          <a:srgbClr val="FFFFFF"/>
        </a:solidFill>
        <a:ln w="12700">
          <a:solidFill>
            <a:srgbClr val="000000"/>
          </a:solidFill>
          <a:prstDash val="solid"/>
        </a:ln>
      </c:spPr>
    </c:plotArea>
    <c:legend>
      <c:legendPos val="t"/>
      <c:layout>
        <c:manualLayout>
          <c:xMode val="edge"/>
          <c:yMode val="edge"/>
          <c:x val="0.39083586249831975"/>
          <c:y val="6.2344139650872821E-2"/>
          <c:w val="0.38409731802392616"/>
          <c:h val="6.2344139650872821E-2"/>
        </c:manualLayout>
      </c:layout>
      <c:overlay val="0"/>
      <c:spPr>
        <a:solidFill>
          <a:srgbClr val="FFFFFF"/>
        </a:solidFill>
        <a:ln w="25400">
          <a:noFill/>
        </a:ln>
      </c:spPr>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landscape" verticalDpi="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42675159235669"/>
          <c:y val="3.6363636363636362E-2"/>
          <c:w val="0.81369426751592355"/>
          <c:h val="0.79480519480519485"/>
        </c:manualLayout>
      </c:layout>
      <c:barChart>
        <c:barDir val="col"/>
        <c:grouping val="clustered"/>
        <c:varyColors val="0"/>
        <c:ser>
          <c:idx val="1"/>
          <c:order val="1"/>
          <c:spPr>
            <a:solidFill>
              <a:srgbClr val="CCFFFF"/>
            </a:solidFill>
            <a:ln w="25400">
              <a:noFill/>
            </a:ln>
          </c:spPr>
          <c:invertIfNegative val="0"/>
          <c:val>
            <c:numRef>
              <c:f>'12Mo Totals'!$G$119:$G$227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160000000</c:v>
                </c:pt>
                <c:pt idx="14">
                  <c:v>160000000</c:v>
                </c:pt>
                <c:pt idx="15">
                  <c:v>160000000</c:v>
                </c:pt>
                <c:pt idx="16">
                  <c:v>160000000</c:v>
                </c:pt>
                <c:pt idx="17">
                  <c:v>160000000</c:v>
                </c:pt>
                <c:pt idx="18">
                  <c:v>160000000</c:v>
                </c:pt>
                <c:pt idx="19">
                  <c:v>160000000</c:v>
                </c:pt>
                <c:pt idx="20">
                  <c:v>160000000</c:v>
                </c:pt>
                <c:pt idx="21">
                  <c:v>160000000</c:v>
                </c:pt>
                <c:pt idx="22">
                  <c:v>160000000</c:v>
                </c:pt>
                <c:pt idx="23">
                  <c:v>160000000</c:v>
                </c:pt>
                <c:pt idx="24">
                  <c:v>160000000</c:v>
                </c:pt>
                <c:pt idx="25">
                  <c:v>0</c:v>
                </c:pt>
                <c:pt idx="26">
                  <c:v>0</c:v>
                </c:pt>
                <c:pt idx="27">
                  <c:v>0</c:v>
                </c:pt>
                <c:pt idx="28">
                  <c:v>0</c:v>
                </c:pt>
                <c:pt idx="29">
                  <c:v>0</c:v>
                </c:pt>
                <c:pt idx="30">
                  <c:v>0</c:v>
                </c:pt>
                <c:pt idx="31">
                  <c:v>0</c:v>
                </c:pt>
                <c:pt idx="32">
                  <c:v>0</c:v>
                </c:pt>
                <c:pt idx="33">
                  <c:v>0</c:v>
                </c:pt>
                <c:pt idx="34">
                  <c:v>0</c:v>
                </c:pt>
                <c:pt idx="35">
                  <c:v>0</c:v>
                </c:pt>
                <c:pt idx="36">
                  <c:v>0</c:v>
                </c:pt>
                <c:pt idx="37">
                  <c:v>160000000</c:v>
                </c:pt>
                <c:pt idx="38">
                  <c:v>160000000</c:v>
                </c:pt>
                <c:pt idx="39">
                  <c:v>160000000</c:v>
                </c:pt>
                <c:pt idx="40">
                  <c:v>160000000</c:v>
                </c:pt>
                <c:pt idx="41">
                  <c:v>160000000</c:v>
                </c:pt>
                <c:pt idx="42">
                  <c:v>160000000</c:v>
                </c:pt>
                <c:pt idx="43">
                  <c:v>160000000</c:v>
                </c:pt>
                <c:pt idx="44">
                  <c:v>160000000</c:v>
                </c:pt>
                <c:pt idx="45">
                  <c:v>160000000</c:v>
                </c:pt>
                <c:pt idx="46">
                  <c:v>160000000</c:v>
                </c:pt>
                <c:pt idx="47">
                  <c:v>160000000</c:v>
                </c:pt>
                <c:pt idx="48">
                  <c:v>160000000</c:v>
                </c:pt>
                <c:pt idx="49">
                  <c:v>0</c:v>
                </c:pt>
                <c:pt idx="50">
                  <c:v>0</c:v>
                </c:pt>
                <c:pt idx="51">
                  <c:v>0</c:v>
                </c:pt>
                <c:pt idx="52">
                  <c:v>0</c:v>
                </c:pt>
                <c:pt idx="53">
                  <c:v>0</c:v>
                </c:pt>
                <c:pt idx="54">
                  <c:v>0</c:v>
                </c:pt>
                <c:pt idx="55">
                  <c:v>0</c:v>
                </c:pt>
                <c:pt idx="56">
                  <c:v>0</c:v>
                </c:pt>
                <c:pt idx="57">
                  <c:v>0</c:v>
                </c:pt>
                <c:pt idx="58">
                  <c:v>0</c:v>
                </c:pt>
                <c:pt idx="59">
                  <c:v>0</c:v>
                </c:pt>
                <c:pt idx="60">
                  <c:v>0</c:v>
                </c:pt>
                <c:pt idx="61">
                  <c:v>160000000</c:v>
                </c:pt>
                <c:pt idx="62">
                  <c:v>160000000</c:v>
                </c:pt>
                <c:pt idx="63">
                  <c:v>160000000</c:v>
                </c:pt>
                <c:pt idx="64">
                  <c:v>160000000</c:v>
                </c:pt>
                <c:pt idx="65">
                  <c:v>160000000</c:v>
                </c:pt>
                <c:pt idx="66">
                  <c:v>160000000</c:v>
                </c:pt>
                <c:pt idx="67">
                  <c:v>160000000</c:v>
                </c:pt>
                <c:pt idx="68">
                  <c:v>160000000</c:v>
                </c:pt>
                <c:pt idx="69">
                  <c:v>160000000</c:v>
                </c:pt>
                <c:pt idx="70">
                  <c:v>160000000</c:v>
                </c:pt>
                <c:pt idx="71">
                  <c:v>160000000</c:v>
                </c:pt>
                <c:pt idx="72">
                  <c:v>160000000</c:v>
                </c:pt>
                <c:pt idx="73">
                  <c:v>0</c:v>
                </c:pt>
                <c:pt idx="74">
                  <c:v>0</c:v>
                </c:pt>
                <c:pt idx="75">
                  <c:v>0</c:v>
                </c:pt>
                <c:pt idx="76">
                  <c:v>0</c:v>
                </c:pt>
                <c:pt idx="77">
                  <c:v>0</c:v>
                </c:pt>
                <c:pt idx="78">
                  <c:v>0</c:v>
                </c:pt>
                <c:pt idx="79">
                  <c:v>0</c:v>
                </c:pt>
                <c:pt idx="80">
                  <c:v>0</c:v>
                </c:pt>
                <c:pt idx="81">
                  <c:v>0</c:v>
                </c:pt>
                <c:pt idx="82">
                  <c:v>0</c:v>
                </c:pt>
                <c:pt idx="83">
                  <c:v>0</c:v>
                </c:pt>
                <c:pt idx="84">
                  <c:v>0</c:v>
                </c:pt>
                <c:pt idx="85">
                  <c:v>160000000</c:v>
                </c:pt>
                <c:pt idx="86">
                  <c:v>160000000</c:v>
                </c:pt>
                <c:pt idx="87">
                  <c:v>160000000</c:v>
                </c:pt>
                <c:pt idx="88">
                  <c:v>160000000</c:v>
                </c:pt>
                <c:pt idx="89">
                  <c:v>160000000</c:v>
                </c:pt>
                <c:pt idx="90">
                  <c:v>160000000</c:v>
                </c:pt>
                <c:pt idx="91">
                  <c:v>160000000</c:v>
                </c:pt>
                <c:pt idx="92">
                  <c:v>160000000</c:v>
                </c:pt>
                <c:pt idx="93">
                  <c:v>160000000</c:v>
                </c:pt>
                <c:pt idx="94">
                  <c:v>160000000</c:v>
                </c:pt>
                <c:pt idx="95">
                  <c:v>160000000</c:v>
                </c:pt>
                <c:pt idx="96">
                  <c:v>160000000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DBB6-4F77-9D77-156B04F2E0EB}"/>
            </c:ext>
          </c:extLst>
        </c:ser>
        <c:dLbls>
          <c:showLegendKey val="0"/>
          <c:showVal val="0"/>
          <c:showCatName val="0"/>
          <c:showSerName val="0"/>
          <c:showPercent val="0"/>
          <c:showBubbleSize val="0"/>
        </c:dLbls>
        <c:gapWidth val="0"/>
        <c:axId val="608141960"/>
        <c:axId val="608142352"/>
      </c:barChart>
      <c:lineChart>
        <c:grouping val="standard"/>
        <c:varyColors val="0"/>
        <c:ser>
          <c:idx val="0"/>
          <c:order val="0"/>
          <c:tx>
            <c:strRef>
              <c:f>'12Mo Totals'!$G$4</c:f>
              <c:strCache>
                <c:ptCount val="1"/>
                <c:pt idx="0">
                  <c:v>Manufacturing</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Totals'!$G$5:$G$113</c:f>
              <c:numCache>
                <c:formatCode>General</c:formatCode>
                <c:ptCount val="109"/>
                <c:pt idx="0">
                  <c:v>56444000</c:v>
                </c:pt>
                <c:pt idx="1">
                  <c:v>57919000</c:v>
                </c:pt>
                <c:pt idx="2">
                  <c:v>57382000</c:v>
                </c:pt>
                <c:pt idx="3">
                  <c:v>62103000</c:v>
                </c:pt>
                <c:pt idx="4">
                  <c:v>54368000</c:v>
                </c:pt>
                <c:pt idx="5">
                  <c:v>54218000</c:v>
                </c:pt>
                <c:pt idx="6">
                  <c:v>53363000</c:v>
                </c:pt>
                <c:pt idx="7">
                  <c:v>55922000</c:v>
                </c:pt>
                <c:pt idx="8">
                  <c:v>53396000</c:v>
                </c:pt>
                <c:pt idx="9">
                  <c:v>51661000</c:v>
                </c:pt>
                <c:pt idx="10">
                  <c:v>52319000</c:v>
                </c:pt>
                <c:pt idx="11">
                  <c:v>49424000</c:v>
                </c:pt>
                <c:pt idx="12">
                  <c:v>49696000</c:v>
                </c:pt>
                <c:pt idx="13">
                  <c:v>47748000</c:v>
                </c:pt>
                <c:pt idx="14">
                  <c:v>45989000</c:v>
                </c:pt>
                <c:pt idx="15">
                  <c:v>40510000</c:v>
                </c:pt>
                <c:pt idx="16">
                  <c:v>40745000</c:v>
                </c:pt>
                <c:pt idx="17">
                  <c:v>39160000</c:v>
                </c:pt>
                <c:pt idx="18">
                  <c:v>39713000</c:v>
                </c:pt>
                <c:pt idx="19">
                  <c:v>38083000</c:v>
                </c:pt>
                <c:pt idx="20">
                  <c:v>38328000</c:v>
                </c:pt>
                <c:pt idx="21">
                  <c:v>38286000</c:v>
                </c:pt>
                <c:pt idx="22">
                  <c:v>39192000</c:v>
                </c:pt>
                <c:pt idx="23">
                  <c:v>38933000</c:v>
                </c:pt>
                <c:pt idx="24">
                  <c:v>38454000</c:v>
                </c:pt>
                <c:pt idx="25">
                  <c:v>40274000</c:v>
                </c:pt>
                <c:pt idx="26">
                  <c:v>45140000</c:v>
                </c:pt>
                <c:pt idx="27">
                  <c:v>45524000</c:v>
                </c:pt>
                <c:pt idx="28">
                  <c:v>40528000</c:v>
                </c:pt>
                <c:pt idx="29">
                  <c:v>41047000</c:v>
                </c:pt>
                <c:pt idx="30">
                  <c:v>41628000</c:v>
                </c:pt>
                <c:pt idx="31">
                  <c:v>41392000</c:v>
                </c:pt>
                <c:pt idx="32">
                  <c:v>43024000</c:v>
                </c:pt>
                <c:pt idx="33">
                  <c:v>43400000</c:v>
                </c:pt>
                <c:pt idx="34">
                  <c:v>39379000</c:v>
                </c:pt>
                <c:pt idx="35">
                  <c:v>40926000</c:v>
                </c:pt>
                <c:pt idx="36">
                  <c:v>29148000</c:v>
                </c:pt>
                <c:pt idx="37">
                  <c:v>27924000</c:v>
                </c:pt>
                <c:pt idx="38">
                  <c:v>24968000</c:v>
                </c:pt>
                <c:pt idx="39">
                  <c:v>28291000</c:v>
                </c:pt>
                <c:pt idx="40">
                  <c:v>32627000</c:v>
                </c:pt>
                <c:pt idx="41">
                  <c:v>32202000</c:v>
                </c:pt>
                <c:pt idx="42">
                  <c:v>34532000</c:v>
                </c:pt>
                <c:pt idx="43">
                  <c:v>35835000</c:v>
                </c:pt>
                <c:pt idx="44">
                  <c:v>38017000</c:v>
                </c:pt>
                <c:pt idx="45">
                  <c:v>37505000</c:v>
                </c:pt>
                <c:pt idx="46">
                  <c:v>40280000</c:v>
                </c:pt>
                <c:pt idx="47">
                  <c:v>45246000</c:v>
                </c:pt>
                <c:pt idx="48">
                  <c:v>61657000</c:v>
                </c:pt>
                <c:pt idx="49">
                  <c:v>61875000</c:v>
                </c:pt>
                <c:pt idx="50">
                  <c:v>61171000</c:v>
                </c:pt>
                <c:pt idx="51">
                  <c:v>60083000</c:v>
                </c:pt>
                <c:pt idx="52">
                  <c:v>65583000</c:v>
                </c:pt>
                <c:pt idx="53">
                  <c:v>68760000</c:v>
                </c:pt>
                <c:pt idx="54">
                  <c:v>66405000</c:v>
                </c:pt>
                <c:pt idx="55">
                  <c:v>63243000</c:v>
                </c:pt>
                <c:pt idx="56">
                  <c:v>62905000</c:v>
                </c:pt>
                <c:pt idx="57">
                  <c:v>62197000</c:v>
                </c:pt>
                <c:pt idx="58">
                  <c:v>61106000</c:v>
                </c:pt>
                <c:pt idx="59">
                  <c:v>61558000</c:v>
                </c:pt>
                <c:pt idx="60">
                  <c:v>53967000</c:v>
                </c:pt>
                <c:pt idx="61">
                  <c:v>53529000</c:v>
                </c:pt>
                <c:pt idx="62">
                  <c:v>56603000</c:v>
                </c:pt>
                <c:pt idx="63">
                  <c:v>58302000</c:v>
                </c:pt>
                <c:pt idx="64">
                  <c:v>53831000</c:v>
                </c:pt>
                <c:pt idx="65">
                  <c:v>55816000</c:v>
                </c:pt>
                <c:pt idx="66">
                  <c:v>56313000</c:v>
                </c:pt>
                <c:pt idx="67">
                  <c:v>58212000</c:v>
                </c:pt>
                <c:pt idx="68">
                  <c:v>56581000</c:v>
                </c:pt>
                <c:pt idx="69">
                  <c:v>58895000</c:v>
                </c:pt>
                <c:pt idx="70">
                  <c:v>58624000</c:v>
                </c:pt>
                <c:pt idx="71">
                  <c:v>57483000</c:v>
                </c:pt>
                <c:pt idx="72">
                  <c:v>60493000</c:v>
                </c:pt>
                <c:pt idx="73">
                  <c:v>60406000</c:v>
                </c:pt>
                <c:pt idx="74">
                  <c:v>57645000</c:v>
                </c:pt>
                <c:pt idx="75">
                  <c:v>60726000</c:v>
                </c:pt>
                <c:pt idx="76">
                  <c:v>58650000</c:v>
                </c:pt>
                <c:pt idx="77">
                  <c:v>58300000</c:v>
                </c:pt>
                <c:pt idx="78">
                  <c:v>55320000</c:v>
                </c:pt>
                <c:pt idx="79">
                  <c:v>52227000</c:v>
                </c:pt>
                <c:pt idx="80">
                  <c:v>54297000</c:v>
                </c:pt>
                <c:pt idx="81">
                  <c:v>53324000</c:v>
                </c:pt>
                <c:pt idx="82">
                  <c:v>53644000</c:v>
                </c:pt>
                <c:pt idx="83">
                  <c:v>50867000</c:v>
                </c:pt>
                <c:pt idx="84">
                  <c:v>51776000</c:v>
                </c:pt>
                <c:pt idx="85">
                  <c:v>50407000</c:v>
                </c:pt>
                <c:pt idx="86">
                  <c:v>48895000</c:v>
                </c:pt>
                <c:pt idx="87">
                  <c:v>56934000</c:v>
                </c:pt>
                <c:pt idx="88">
                  <c:v>58440000</c:v>
                </c:pt>
                <c:pt idx="89">
                  <c:v>57040000</c:v>
                </c:pt>
                <c:pt idx="90">
                  <c:v>62126000</c:v>
                </c:pt>
                <c:pt idx="91">
                  <c:v>65069000</c:v>
                </c:pt>
                <c:pt idx="92">
                  <c:v>76569000</c:v>
                </c:pt>
                <c:pt idx="93">
                  <c:v>82624000</c:v>
                </c:pt>
                <c:pt idx="94">
                  <c:v>84812000</c:v>
                </c:pt>
                <c:pt idx="95">
                  <c:v>91294000</c:v>
                </c:pt>
                <c:pt idx="96">
                  <c:v>89989000</c:v>
                </c:pt>
                <c:pt idx="97">
                  <c:v>89563000</c:v>
                </c:pt>
                <c:pt idx="98">
                  <c:v>95954000</c:v>
                </c:pt>
                <c:pt idx="99">
                  <c:v>92618000</c:v>
                </c:pt>
                <c:pt idx="100">
                  <c:v>93215000</c:v>
                </c:pt>
                <c:pt idx="101">
                  <c:v>95361000</c:v>
                </c:pt>
                <c:pt idx="102">
                  <c:v>90768000</c:v>
                </c:pt>
                <c:pt idx="103">
                  <c:v>89299000</c:v>
                </c:pt>
                <c:pt idx="104">
                  <c:v>76107000</c:v>
                </c:pt>
                <c:pt idx="105">
                  <c:v>69617000</c:v>
                </c:pt>
                <c:pt idx="106">
                  <c:v>65806000</c:v>
                </c:pt>
                <c:pt idx="107">
                  <c:v>61008000</c:v>
                </c:pt>
                <c:pt idx="108">
                  <c:v>59786000</c:v>
                </c:pt>
              </c:numCache>
            </c:numRef>
          </c:val>
          <c:smooth val="0"/>
          <c:extLst xmlns:c16r2="http://schemas.microsoft.com/office/drawing/2015/06/chart">
            <c:ext xmlns:c16="http://schemas.microsoft.com/office/drawing/2014/chart" uri="{C3380CC4-5D6E-409C-BE32-E72D297353CC}">
              <c16:uniqueId val="{00000001-DBB6-4F77-9D77-156B04F2E0EB}"/>
            </c:ext>
          </c:extLst>
        </c:ser>
        <c:dLbls>
          <c:showLegendKey val="0"/>
          <c:showVal val="0"/>
          <c:showCatName val="0"/>
          <c:showSerName val="0"/>
          <c:showPercent val="0"/>
          <c:showBubbleSize val="0"/>
        </c:dLbls>
        <c:marker val="1"/>
        <c:smooth val="0"/>
        <c:axId val="608141176"/>
        <c:axId val="608141568"/>
      </c:lineChart>
      <c:dateAx>
        <c:axId val="608141176"/>
        <c:scaling>
          <c:orientation val="minMax"/>
        </c:scaling>
        <c:delete val="0"/>
        <c:axPos val="b"/>
        <c:numFmt formatCode="mmm\-yy" sourceLinked="0"/>
        <c:majorTickMark val="out"/>
        <c:minorTickMark val="none"/>
        <c:tickLblPos val="nextTo"/>
        <c:spPr>
          <a:ln w="3175">
            <a:solidFill>
              <a:srgbClr val="000000"/>
            </a:solidFill>
            <a:prstDash val="solid"/>
          </a:ln>
        </c:spPr>
        <c:txPr>
          <a:bodyPr rot="-2580000" vert="horz"/>
          <a:lstStyle/>
          <a:p>
            <a:pPr>
              <a:defRPr sz="800" b="0" i="0" u="none" strike="noStrike" baseline="0">
                <a:solidFill>
                  <a:srgbClr val="000000"/>
                </a:solidFill>
                <a:latin typeface="Arial"/>
                <a:ea typeface="Arial"/>
                <a:cs typeface="Arial"/>
              </a:defRPr>
            </a:pPr>
            <a:endParaRPr lang="en-US"/>
          </a:p>
        </c:txPr>
        <c:crossAx val="608141568"/>
        <c:crossesAt val="0"/>
        <c:auto val="1"/>
        <c:lblOffset val="100"/>
        <c:baseTimeUnit val="months"/>
        <c:majorUnit val="6"/>
        <c:majorTimeUnit val="months"/>
        <c:minorUnit val="3"/>
        <c:minorTimeUnit val="months"/>
      </c:dateAx>
      <c:valAx>
        <c:axId val="608141568"/>
        <c:scaling>
          <c:orientation val="minMax"/>
          <c:max val="10000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38974455465794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8141176"/>
        <c:crosses val="autoZero"/>
        <c:crossBetween val="between"/>
        <c:majorUnit val="20000000"/>
        <c:minorUnit val="5000000"/>
        <c:dispUnits>
          <c:builtInUnit val="millions"/>
        </c:dispUnits>
      </c:valAx>
      <c:catAx>
        <c:axId val="608141960"/>
        <c:scaling>
          <c:orientation val="minMax"/>
        </c:scaling>
        <c:delete val="1"/>
        <c:axPos val="b"/>
        <c:majorTickMark val="out"/>
        <c:minorTickMark val="none"/>
        <c:tickLblPos val="nextTo"/>
        <c:crossAx val="608142352"/>
        <c:crosses val="autoZero"/>
        <c:auto val="1"/>
        <c:lblAlgn val="ctr"/>
        <c:lblOffset val="100"/>
        <c:noMultiLvlLbl val="0"/>
      </c:catAx>
      <c:valAx>
        <c:axId val="608142352"/>
        <c:scaling>
          <c:orientation val="minMax"/>
          <c:max val="100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8141960"/>
        <c:crosses val="max"/>
        <c:crossBetween val="between"/>
        <c:majorUnit val="20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5895404120443"/>
          <c:y val="3.6363636363636362E-2"/>
          <c:w val="0.82250396196513476"/>
          <c:h val="0.82597402597402603"/>
        </c:manualLayout>
      </c:layout>
      <c:barChart>
        <c:barDir val="col"/>
        <c:grouping val="clustered"/>
        <c:varyColors val="0"/>
        <c:ser>
          <c:idx val="1"/>
          <c:order val="1"/>
          <c:spPr>
            <a:solidFill>
              <a:srgbClr val="CCFFFF"/>
            </a:solidFill>
            <a:ln w="25400">
              <a:noFill/>
            </a:ln>
          </c:spPr>
          <c:invertIfNegative val="0"/>
          <c:val>
            <c:numRef>
              <c:f>'12Mo Totals'!$H$119:$H$227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200000000</c:v>
                </c:pt>
                <c:pt idx="14">
                  <c:v>200000000</c:v>
                </c:pt>
                <c:pt idx="15">
                  <c:v>200000000</c:v>
                </c:pt>
                <c:pt idx="16">
                  <c:v>200000000</c:v>
                </c:pt>
                <c:pt idx="17">
                  <c:v>200000000</c:v>
                </c:pt>
                <c:pt idx="18">
                  <c:v>200000000</c:v>
                </c:pt>
                <c:pt idx="19">
                  <c:v>200000000</c:v>
                </c:pt>
                <c:pt idx="20">
                  <c:v>200000000</c:v>
                </c:pt>
                <c:pt idx="21">
                  <c:v>200000000</c:v>
                </c:pt>
                <c:pt idx="22">
                  <c:v>200000000</c:v>
                </c:pt>
                <c:pt idx="23">
                  <c:v>200000000</c:v>
                </c:pt>
                <c:pt idx="24">
                  <c:v>200000000</c:v>
                </c:pt>
                <c:pt idx="25">
                  <c:v>0</c:v>
                </c:pt>
                <c:pt idx="26">
                  <c:v>0</c:v>
                </c:pt>
                <c:pt idx="27">
                  <c:v>0</c:v>
                </c:pt>
                <c:pt idx="28">
                  <c:v>0</c:v>
                </c:pt>
                <c:pt idx="29">
                  <c:v>0</c:v>
                </c:pt>
                <c:pt idx="30">
                  <c:v>0</c:v>
                </c:pt>
                <c:pt idx="31">
                  <c:v>0</c:v>
                </c:pt>
                <c:pt idx="32">
                  <c:v>0</c:v>
                </c:pt>
                <c:pt idx="33">
                  <c:v>0</c:v>
                </c:pt>
                <c:pt idx="34">
                  <c:v>0</c:v>
                </c:pt>
                <c:pt idx="35">
                  <c:v>0</c:v>
                </c:pt>
                <c:pt idx="36">
                  <c:v>0</c:v>
                </c:pt>
                <c:pt idx="37">
                  <c:v>200000000</c:v>
                </c:pt>
                <c:pt idx="38">
                  <c:v>200000000</c:v>
                </c:pt>
                <c:pt idx="39">
                  <c:v>200000000</c:v>
                </c:pt>
                <c:pt idx="40">
                  <c:v>200000000</c:v>
                </c:pt>
                <c:pt idx="41">
                  <c:v>200000000</c:v>
                </c:pt>
                <c:pt idx="42">
                  <c:v>200000000</c:v>
                </c:pt>
                <c:pt idx="43">
                  <c:v>200000000</c:v>
                </c:pt>
                <c:pt idx="44">
                  <c:v>200000000</c:v>
                </c:pt>
                <c:pt idx="45">
                  <c:v>200000000</c:v>
                </c:pt>
                <c:pt idx="46">
                  <c:v>200000000</c:v>
                </c:pt>
                <c:pt idx="47">
                  <c:v>200000000</c:v>
                </c:pt>
                <c:pt idx="48">
                  <c:v>200000000</c:v>
                </c:pt>
                <c:pt idx="49">
                  <c:v>0</c:v>
                </c:pt>
                <c:pt idx="50">
                  <c:v>0</c:v>
                </c:pt>
                <c:pt idx="51">
                  <c:v>0</c:v>
                </c:pt>
                <c:pt idx="52">
                  <c:v>0</c:v>
                </c:pt>
                <c:pt idx="53">
                  <c:v>0</c:v>
                </c:pt>
                <c:pt idx="54">
                  <c:v>0</c:v>
                </c:pt>
                <c:pt idx="55">
                  <c:v>0</c:v>
                </c:pt>
                <c:pt idx="56">
                  <c:v>0</c:v>
                </c:pt>
                <c:pt idx="57">
                  <c:v>0</c:v>
                </c:pt>
                <c:pt idx="58">
                  <c:v>0</c:v>
                </c:pt>
                <c:pt idx="59">
                  <c:v>0</c:v>
                </c:pt>
                <c:pt idx="60">
                  <c:v>0</c:v>
                </c:pt>
                <c:pt idx="61">
                  <c:v>200000000</c:v>
                </c:pt>
                <c:pt idx="62">
                  <c:v>200000000</c:v>
                </c:pt>
                <c:pt idx="63">
                  <c:v>200000000</c:v>
                </c:pt>
                <c:pt idx="64">
                  <c:v>200000000</c:v>
                </c:pt>
                <c:pt idx="65">
                  <c:v>200000000</c:v>
                </c:pt>
                <c:pt idx="66">
                  <c:v>200000000</c:v>
                </c:pt>
                <c:pt idx="67">
                  <c:v>200000000</c:v>
                </c:pt>
                <c:pt idx="68">
                  <c:v>200000000</c:v>
                </c:pt>
                <c:pt idx="69">
                  <c:v>200000000</c:v>
                </c:pt>
                <c:pt idx="70">
                  <c:v>200000000</c:v>
                </c:pt>
                <c:pt idx="71">
                  <c:v>200000000</c:v>
                </c:pt>
                <c:pt idx="72">
                  <c:v>200000000</c:v>
                </c:pt>
                <c:pt idx="73">
                  <c:v>0</c:v>
                </c:pt>
                <c:pt idx="74">
                  <c:v>0</c:v>
                </c:pt>
                <c:pt idx="75">
                  <c:v>0</c:v>
                </c:pt>
                <c:pt idx="76">
                  <c:v>0</c:v>
                </c:pt>
                <c:pt idx="77">
                  <c:v>0</c:v>
                </c:pt>
                <c:pt idx="78">
                  <c:v>0</c:v>
                </c:pt>
                <c:pt idx="79">
                  <c:v>0</c:v>
                </c:pt>
                <c:pt idx="80">
                  <c:v>0</c:v>
                </c:pt>
                <c:pt idx="81">
                  <c:v>0</c:v>
                </c:pt>
                <c:pt idx="82">
                  <c:v>0</c:v>
                </c:pt>
                <c:pt idx="83">
                  <c:v>0</c:v>
                </c:pt>
                <c:pt idx="84">
                  <c:v>0</c:v>
                </c:pt>
                <c:pt idx="85">
                  <c:v>200000000</c:v>
                </c:pt>
                <c:pt idx="86">
                  <c:v>200000000</c:v>
                </c:pt>
                <c:pt idx="87">
                  <c:v>200000000</c:v>
                </c:pt>
                <c:pt idx="88">
                  <c:v>200000000</c:v>
                </c:pt>
                <c:pt idx="89">
                  <c:v>200000000</c:v>
                </c:pt>
                <c:pt idx="90">
                  <c:v>200000000</c:v>
                </c:pt>
                <c:pt idx="91">
                  <c:v>200000000</c:v>
                </c:pt>
                <c:pt idx="92">
                  <c:v>200000000</c:v>
                </c:pt>
                <c:pt idx="93">
                  <c:v>200000000</c:v>
                </c:pt>
                <c:pt idx="94">
                  <c:v>200000000</c:v>
                </c:pt>
                <c:pt idx="95">
                  <c:v>200000000</c:v>
                </c:pt>
                <c:pt idx="96">
                  <c:v>200000000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FDC8-42B0-B6F7-ADCB3217E4F1}"/>
            </c:ext>
          </c:extLst>
        </c:ser>
        <c:dLbls>
          <c:showLegendKey val="0"/>
          <c:showVal val="0"/>
          <c:showCatName val="0"/>
          <c:showSerName val="0"/>
          <c:showPercent val="0"/>
          <c:showBubbleSize val="0"/>
        </c:dLbls>
        <c:gapWidth val="0"/>
        <c:axId val="608143920"/>
        <c:axId val="608144312"/>
      </c:barChart>
      <c:lineChart>
        <c:grouping val="standard"/>
        <c:varyColors val="0"/>
        <c:ser>
          <c:idx val="0"/>
          <c:order val="0"/>
          <c:tx>
            <c:strRef>
              <c:f>'12Mo Totals'!$H$4</c:f>
              <c:strCache>
                <c:ptCount val="1"/>
                <c:pt idx="0">
                  <c:v>Wholesale Trade</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Totals'!$H$5:$H$113</c:f>
              <c:numCache>
                <c:formatCode>General</c:formatCode>
                <c:ptCount val="109"/>
                <c:pt idx="0">
                  <c:v>105503000</c:v>
                </c:pt>
                <c:pt idx="1">
                  <c:v>106622000</c:v>
                </c:pt>
                <c:pt idx="2">
                  <c:v>106768000</c:v>
                </c:pt>
                <c:pt idx="3">
                  <c:v>110855000</c:v>
                </c:pt>
                <c:pt idx="4">
                  <c:v>108509000</c:v>
                </c:pt>
                <c:pt idx="5">
                  <c:v>110051000</c:v>
                </c:pt>
                <c:pt idx="6">
                  <c:v>111448000</c:v>
                </c:pt>
                <c:pt idx="7">
                  <c:v>110122000</c:v>
                </c:pt>
                <c:pt idx="8">
                  <c:v>116315000</c:v>
                </c:pt>
                <c:pt idx="9">
                  <c:v>119143000</c:v>
                </c:pt>
                <c:pt idx="10">
                  <c:v>116621000</c:v>
                </c:pt>
                <c:pt idx="11">
                  <c:v>116172000</c:v>
                </c:pt>
                <c:pt idx="12">
                  <c:v>112338000</c:v>
                </c:pt>
                <c:pt idx="13">
                  <c:v>114802000</c:v>
                </c:pt>
                <c:pt idx="14">
                  <c:v>114377000</c:v>
                </c:pt>
                <c:pt idx="15">
                  <c:v>113800000</c:v>
                </c:pt>
                <c:pt idx="16">
                  <c:v>114090000</c:v>
                </c:pt>
                <c:pt idx="17">
                  <c:v>114923000</c:v>
                </c:pt>
                <c:pt idx="18">
                  <c:v>113663000</c:v>
                </c:pt>
                <c:pt idx="19">
                  <c:v>116730000</c:v>
                </c:pt>
                <c:pt idx="20">
                  <c:v>109762000</c:v>
                </c:pt>
                <c:pt idx="21">
                  <c:v>103357000</c:v>
                </c:pt>
                <c:pt idx="22">
                  <c:v>105938000</c:v>
                </c:pt>
                <c:pt idx="23">
                  <c:v>114907000</c:v>
                </c:pt>
                <c:pt idx="24">
                  <c:v>122124000</c:v>
                </c:pt>
                <c:pt idx="25">
                  <c:v>120872000</c:v>
                </c:pt>
                <c:pt idx="26">
                  <c:v>121129000</c:v>
                </c:pt>
                <c:pt idx="27">
                  <c:v>123298000</c:v>
                </c:pt>
                <c:pt idx="28">
                  <c:v>118663000</c:v>
                </c:pt>
                <c:pt idx="29">
                  <c:v>113950000</c:v>
                </c:pt>
                <c:pt idx="30">
                  <c:v>112238000</c:v>
                </c:pt>
                <c:pt idx="31">
                  <c:v>111542000</c:v>
                </c:pt>
                <c:pt idx="32">
                  <c:v>111686000</c:v>
                </c:pt>
                <c:pt idx="33">
                  <c:v>110724000</c:v>
                </c:pt>
                <c:pt idx="34">
                  <c:v>109351000</c:v>
                </c:pt>
                <c:pt idx="35">
                  <c:v>107002000</c:v>
                </c:pt>
                <c:pt idx="36">
                  <c:v>103020000</c:v>
                </c:pt>
                <c:pt idx="37">
                  <c:v>101918000</c:v>
                </c:pt>
                <c:pt idx="38">
                  <c:v>104595000</c:v>
                </c:pt>
                <c:pt idx="39">
                  <c:v>102526000</c:v>
                </c:pt>
                <c:pt idx="40">
                  <c:v>107094000</c:v>
                </c:pt>
                <c:pt idx="41">
                  <c:v>104857000</c:v>
                </c:pt>
                <c:pt idx="42">
                  <c:v>112554000</c:v>
                </c:pt>
                <c:pt idx="43">
                  <c:v>111308000</c:v>
                </c:pt>
                <c:pt idx="44">
                  <c:v>114947000</c:v>
                </c:pt>
                <c:pt idx="45">
                  <c:v>109222000</c:v>
                </c:pt>
                <c:pt idx="46">
                  <c:v>112449000</c:v>
                </c:pt>
                <c:pt idx="47">
                  <c:v>125712000</c:v>
                </c:pt>
                <c:pt idx="48">
                  <c:v>128005000</c:v>
                </c:pt>
                <c:pt idx="49">
                  <c:v>126835000</c:v>
                </c:pt>
                <c:pt idx="50">
                  <c:v>128670000</c:v>
                </c:pt>
                <c:pt idx="51">
                  <c:v>128321000</c:v>
                </c:pt>
                <c:pt idx="52">
                  <c:v>130165000</c:v>
                </c:pt>
                <c:pt idx="53">
                  <c:v>134569000</c:v>
                </c:pt>
                <c:pt idx="54">
                  <c:v>130849000</c:v>
                </c:pt>
                <c:pt idx="55">
                  <c:v>137927000</c:v>
                </c:pt>
                <c:pt idx="56">
                  <c:v>141976000</c:v>
                </c:pt>
                <c:pt idx="57">
                  <c:v>150501000</c:v>
                </c:pt>
                <c:pt idx="58">
                  <c:v>142513000</c:v>
                </c:pt>
                <c:pt idx="59">
                  <c:v>125937000</c:v>
                </c:pt>
                <c:pt idx="60">
                  <c:v>125375000</c:v>
                </c:pt>
                <c:pt idx="61">
                  <c:v>126942000</c:v>
                </c:pt>
                <c:pt idx="62">
                  <c:v>128622000</c:v>
                </c:pt>
                <c:pt idx="63">
                  <c:v>120580000</c:v>
                </c:pt>
                <c:pt idx="64">
                  <c:v>117424000</c:v>
                </c:pt>
                <c:pt idx="65">
                  <c:v>117141000</c:v>
                </c:pt>
                <c:pt idx="66">
                  <c:v>115114000</c:v>
                </c:pt>
                <c:pt idx="67">
                  <c:v>109242000</c:v>
                </c:pt>
                <c:pt idx="68">
                  <c:v>101002000</c:v>
                </c:pt>
                <c:pt idx="69">
                  <c:v>99712000</c:v>
                </c:pt>
                <c:pt idx="70">
                  <c:v>102252000</c:v>
                </c:pt>
                <c:pt idx="71">
                  <c:v>103662000</c:v>
                </c:pt>
                <c:pt idx="72">
                  <c:v>100573000</c:v>
                </c:pt>
                <c:pt idx="73">
                  <c:v>100391000</c:v>
                </c:pt>
                <c:pt idx="74">
                  <c:v>96807000</c:v>
                </c:pt>
                <c:pt idx="75">
                  <c:v>91585000</c:v>
                </c:pt>
                <c:pt idx="76">
                  <c:v>94694000</c:v>
                </c:pt>
                <c:pt idx="77">
                  <c:v>92685000</c:v>
                </c:pt>
                <c:pt idx="78">
                  <c:v>91286000</c:v>
                </c:pt>
                <c:pt idx="79">
                  <c:v>89952000</c:v>
                </c:pt>
                <c:pt idx="80">
                  <c:v>95553000</c:v>
                </c:pt>
                <c:pt idx="81">
                  <c:v>95149000</c:v>
                </c:pt>
                <c:pt idx="82">
                  <c:v>97470000</c:v>
                </c:pt>
                <c:pt idx="83">
                  <c:v>101593000</c:v>
                </c:pt>
                <c:pt idx="84">
                  <c:v>106896000</c:v>
                </c:pt>
                <c:pt idx="85">
                  <c:v>106347000</c:v>
                </c:pt>
                <c:pt idx="86">
                  <c:v>110567000</c:v>
                </c:pt>
                <c:pt idx="87">
                  <c:v>128649000</c:v>
                </c:pt>
                <c:pt idx="88">
                  <c:v>131627000</c:v>
                </c:pt>
                <c:pt idx="89">
                  <c:v>150352000</c:v>
                </c:pt>
                <c:pt idx="90">
                  <c:v>154457000</c:v>
                </c:pt>
                <c:pt idx="91">
                  <c:v>157766000</c:v>
                </c:pt>
                <c:pt idx="92">
                  <c:v>166434000</c:v>
                </c:pt>
                <c:pt idx="93">
                  <c:v>169835000</c:v>
                </c:pt>
                <c:pt idx="94">
                  <c:v>177089000</c:v>
                </c:pt>
                <c:pt idx="95">
                  <c:v>190819000</c:v>
                </c:pt>
                <c:pt idx="96">
                  <c:v>190455000</c:v>
                </c:pt>
                <c:pt idx="97">
                  <c:v>192154000</c:v>
                </c:pt>
                <c:pt idx="98">
                  <c:v>185487000</c:v>
                </c:pt>
                <c:pt idx="99">
                  <c:v>191939000</c:v>
                </c:pt>
                <c:pt idx="100">
                  <c:v>191864000</c:v>
                </c:pt>
                <c:pt idx="101">
                  <c:v>182559000</c:v>
                </c:pt>
                <c:pt idx="102">
                  <c:v>179814000</c:v>
                </c:pt>
                <c:pt idx="103">
                  <c:v>177643000</c:v>
                </c:pt>
                <c:pt idx="104">
                  <c:v>171827000</c:v>
                </c:pt>
                <c:pt idx="105">
                  <c:v>169565000</c:v>
                </c:pt>
                <c:pt idx="106">
                  <c:v>165139000</c:v>
                </c:pt>
                <c:pt idx="107">
                  <c:v>173370000</c:v>
                </c:pt>
                <c:pt idx="108">
                  <c:v>173313000</c:v>
                </c:pt>
              </c:numCache>
            </c:numRef>
          </c:val>
          <c:smooth val="0"/>
          <c:extLst xmlns:c16r2="http://schemas.microsoft.com/office/drawing/2015/06/chart">
            <c:ext xmlns:c16="http://schemas.microsoft.com/office/drawing/2014/chart" uri="{C3380CC4-5D6E-409C-BE32-E72D297353CC}">
              <c16:uniqueId val="{00000001-FDC8-42B0-B6F7-ADCB3217E4F1}"/>
            </c:ext>
          </c:extLst>
        </c:ser>
        <c:dLbls>
          <c:showLegendKey val="0"/>
          <c:showVal val="0"/>
          <c:showCatName val="0"/>
          <c:showSerName val="0"/>
          <c:showPercent val="0"/>
          <c:showBubbleSize val="0"/>
        </c:dLbls>
        <c:marker val="1"/>
        <c:smooth val="0"/>
        <c:axId val="608143136"/>
        <c:axId val="608143528"/>
      </c:lineChart>
      <c:dateAx>
        <c:axId val="608143136"/>
        <c:scaling>
          <c:orientation val="minMax"/>
        </c:scaling>
        <c:delete val="0"/>
        <c:axPos val="b"/>
        <c:numFmt formatCode="mmm\-yy" sourceLinked="0"/>
        <c:majorTickMark val="out"/>
        <c:minorTickMark val="none"/>
        <c:tickLblPos val="nextTo"/>
        <c:spPr>
          <a:ln w="3175">
            <a:solidFill>
              <a:srgbClr val="000000"/>
            </a:solidFill>
            <a:prstDash val="solid"/>
          </a:ln>
        </c:spPr>
        <c:txPr>
          <a:bodyPr rot="-2580000" vert="horz"/>
          <a:lstStyle/>
          <a:p>
            <a:pPr>
              <a:defRPr sz="750" b="0" i="0" u="none" strike="noStrike" baseline="0">
                <a:solidFill>
                  <a:srgbClr val="000000"/>
                </a:solidFill>
                <a:latin typeface="Arial"/>
                <a:ea typeface="Arial"/>
                <a:cs typeface="Arial"/>
              </a:defRPr>
            </a:pPr>
            <a:endParaRPr lang="en-US"/>
          </a:p>
        </c:txPr>
        <c:crossAx val="608143528"/>
        <c:crossesAt val="0"/>
        <c:auto val="1"/>
        <c:lblOffset val="100"/>
        <c:baseTimeUnit val="months"/>
        <c:majorUnit val="6"/>
        <c:majorTimeUnit val="months"/>
        <c:minorUnit val="3"/>
        <c:minorTimeUnit val="months"/>
      </c:dateAx>
      <c:valAx>
        <c:axId val="608143528"/>
        <c:scaling>
          <c:orientation val="minMax"/>
          <c:max val="20000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38974455465794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8143136"/>
        <c:crosses val="autoZero"/>
        <c:crossBetween val="between"/>
        <c:majorUnit val="50000000"/>
        <c:minorUnit val="1000000"/>
        <c:dispUnits>
          <c:builtInUnit val="millions"/>
        </c:dispUnits>
      </c:valAx>
      <c:catAx>
        <c:axId val="608143920"/>
        <c:scaling>
          <c:orientation val="minMax"/>
        </c:scaling>
        <c:delete val="1"/>
        <c:axPos val="b"/>
        <c:majorTickMark val="out"/>
        <c:minorTickMark val="none"/>
        <c:tickLblPos val="nextTo"/>
        <c:crossAx val="608144312"/>
        <c:crosses val="autoZero"/>
        <c:auto val="1"/>
        <c:lblAlgn val="ctr"/>
        <c:lblOffset val="100"/>
        <c:noMultiLvlLbl val="0"/>
      </c:catAx>
      <c:valAx>
        <c:axId val="608144312"/>
        <c:scaling>
          <c:orientation val="minMax"/>
          <c:max val="200000000"/>
          <c:min val="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8143920"/>
        <c:crosses val="max"/>
        <c:crossBetween val="between"/>
        <c:majorUnit val="50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42675159235669"/>
          <c:y val="3.6458333333333336E-2"/>
          <c:w val="0.82324840764331209"/>
          <c:h val="0.79947916666666663"/>
        </c:manualLayout>
      </c:layout>
      <c:barChart>
        <c:barDir val="col"/>
        <c:grouping val="clustered"/>
        <c:varyColors val="0"/>
        <c:ser>
          <c:idx val="1"/>
          <c:order val="1"/>
          <c:spPr>
            <a:solidFill>
              <a:srgbClr val="CCFFFF"/>
            </a:solidFill>
            <a:ln w="25400">
              <a:noFill/>
            </a:ln>
          </c:spPr>
          <c:invertIfNegative val="0"/>
          <c:val>
            <c:numRef>
              <c:f>'12Mo Totals'!$I$119:$I$227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150000000</c:v>
                </c:pt>
                <c:pt idx="14">
                  <c:v>150000000</c:v>
                </c:pt>
                <c:pt idx="15">
                  <c:v>150000000</c:v>
                </c:pt>
                <c:pt idx="16">
                  <c:v>150000000</c:v>
                </c:pt>
                <c:pt idx="17">
                  <c:v>150000000</c:v>
                </c:pt>
                <c:pt idx="18">
                  <c:v>150000000</c:v>
                </c:pt>
                <c:pt idx="19">
                  <c:v>150000000</c:v>
                </c:pt>
                <c:pt idx="20">
                  <c:v>150000000</c:v>
                </c:pt>
                <c:pt idx="21">
                  <c:v>150000000</c:v>
                </c:pt>
                <c:pt idx="22">
                  <c:v>150000000</c:v>
                </c:pt>
                <c:pt idx="23">
                  <c:v>150000000</c:v>
                </c:pt>
                <c:pt idx="24">
                  <c:v>150000000</c:v>
                </c:pt>
                <c:pt idx="25">
                  <c:v>0</c:v>
                </c:pt>
                <c:pt idx="26">
                  <c:v>0</c:v>
                </c:pt>
                <c:pt idx="27">
                  <c:v>0</c:v>
                </c:pt>
                <c:pt idx="28">
                  <c:v>0</c:v>
                </c:pt>
                <c:pt idx="29">
                  <c:v>0</c:v>
                </c:pt>
                <c:pt idx="30">
                  <c:v>0</c:v>
                </c:pt>
                <c:pt idx="31">
                  <c:v>0</c:v>
                </c:pt>
                <c:pt idx="32">
                  <c:v>0</c:v>
                </c:pt>
                <c:pt idx="33">
                  <c:v>0</c:v>
                </c:pt>
                <c:pt idx="34">
                  <c:v>0</c:v>
                </c:pt>
                <c:pt idx="35">
                  <c:v>0</c:v>
                </c:pt>
                <c:pt idx="36">
                  <c:v>0</c:v>
                </c:pt>
                <c:pt idx="37">
                  <c:v>150000000</c:v>
                </c:pt>
                <c:pt idx="38">
                  <c:v>150000000</c:v>
                </c:pt>
                <c:pt idx="39">
                  <c:v>150000000</c:v>
                </c:pt>
                <c:pt idx="40">
                  <c:v>150000000</c:v>
                </c:pt>
                <c:pt idx="41">
                  <c:v>150000000</c:v>
                </c:pt>
                <c:pt idx="42">
                  <c:v>150000000</c:v>
                </c:pt>
                <c:pt idx="43">
                  <c:v>150000000</c:v>
                </c:pt>
                <c:pt idx="44">
                  <c:v>150000000</c:v>
                </c:pt>
                <c:pt idx="45">
                  <c:v>150000000</c:v>
                </c:pt>
                <c:pt idx="46">
                  <c:v>150000000</c:v>
                </c:pt>
                <c:pt idx="47">
                  <c:v>150000000</c:v>
                </c:pt>
                <c:pt idx="48">
                  <c:v>150000000</c:v>
                </c:pt>
                <c:pt idx="49">
                  <c:v>0</c:v>
                </c:pt>
                <c:pt idx="50">
                  <c:v>0</c:v>
                </c:pt>
                <c:pt idx="51">
                  <c:v>0</c:v>
                </c:pt>
                <c:pt idx="52">
                  <c:v>0</c:v>
                </c:pt>
                <c:pt idx="53">
                  <c:v>0</c:v>
                </c:pt>
                <c:pt idx="54">
                  <c:v>0</c:v>
                </c:pt>
                <c:pt idx="55">
                  <c:v>0</c:v>
                </c:pt>
                <c:pt idx="56">
                  <c:v>0</c:v>
                </c:pt>
                <c:pt idx="57">
                  <c:v>0</c:v>
                </c:pt>
                <c:pt idx="58">
                  <c:v>0</c:v>
                </c:pt>
                <c:pt idx="59">
                  <c:v>0</c:v>
                </c:pt>
                <c:pt idx="60">
                  <c:v>0</c:v>
                </c:pt>
                <c:pt idx="61">
                  <c:v>150000000</c:v>
                </c:pt>
                <c:pt idx="62">
                  <c:v>150000000</c:v>
                </c:pt>
                <c:pt idx="63">
                  <c:v>150000000</c:v>
                </c:pt>
                <c:pt idx="64">
                  <c:v>150000000</c:v>
                </c:pt>
                <c:pt idx="65">
                  <c:v>150000000</c:v>
                </c:pt>
                <c:pt idx="66">
                  <c:v>150000000</c:v>
                </c:pt>
                <c:pt idx="67">
                  <c:v>150000000</c:v>
                </c:pt>
                <c:pt idx="68">
                  <c:v>150000000</c:v>
                </c:pt>
                <c:pt idx="69">
                  <c:v>150000000</c:v>
                </c:pt>
                <c:pt idx="70">
                  <c:v>150000000</c:v>
                </c:pt>
                <c:pt idx="71">
                  <c:v>150000000</c:v>
                </c:pt>
                <c:pt idx="72">
                  <c:v>150000000</c:v>
                </c:pt>
                <c:pt idx="73">
                  <c:v>0</c:v>
                </c:pt>
                <c:pt idx="74">
                  <c:v>0</c:v>
                </c:pt>
                <c:pt idx="75">
                  <c:v>0</c:v>
                </c:pt>
                <c:pt idx="76">
                  <c:v>0</c:v>
                </c:pt>
                <c:pt idx="77">
                  <c:v>0</c:v>
                </c:pt>
                <c:pt idx="78">
                  <c:v>0</c:v>
                </c:pt>
                <c:pt idx="79">
                  <c:v>0</c:v>
                </c:pt>
                <c:pt idx="80">
                  <c:v>0</c:v>
                </c:pt>
                <c:pt idx="81">
                  <c:v>0</c:v>
                </c:pt>
                <c:pt idx="82">
                  <c:v>0</c:v>
                </c:pt>
                <c:pt idx="83">
                  <c:v>0</c:v>
                </c:pt>
                <c:pt idx="84">
                  <c:v>0</c:v>
                </c:pt>
                <c:pt idx="85">
                  <c:v>150000000</c:v>
                </c:pt>
                <c:pt idx="86">
                  <c:v>150000000</c:v>
                </c:pt>
                <c:pt idx="87">
                  <c:v>150000000</c:v>
                </c:pt>
                <c:pt idx="88">
                  <c:v>150000000</c:v>
                </c:pt>
                <c:pt idx="89">
                  <c:v>150000000</c:v>
                </c:pt>
                <c:pt idx="90">
                  <c:v>150000000</c:v>
                </c:pt>
                <c:pt idx="91">
                  <c:v>150000000</c:v>
                </c:pt>
                <c:pt idx="92">
                  <c:v>150000000</c:v>
                </c:pt>
                <c:pt idx="93">
                  <c:v>150000000</c:v>
                </c:pt>
                <c:pt idx="94">
                  <c:v>150000000</c:v>
                </c:pt>
                <c:pt idx="95">
                  <c:v>150000000</c:v>
                </c:pt>
                <c:pt idx="96">
                  <c:v>150000000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ACCF-44B2-9CEE-79D4DDAD35CC}"/>
            </c:ext>
          </c:extLst>
        </c:ser>
        <c:dLbls>
          <c:showLegendKey val="0"/>
          <c:showVal val="0"/>
          <c:showCatName val="0"/>
          <c:showSerName val="0"/>
          <c:showPercent val="0"/>
          <c:showBubbleSize val="0"/>
        </c:dLbls>
        <c:gapWidth val="0"/>
        <c:axId val="608145880"/>
        <c:axId val="608146272"/>
      </c:barChart>
      <c:lineChart>
        <c:grouping val="standard"/>
        <c:varyColors val="0"/>
        <c:ser>
          <c:idx val="0"/>
          <c:order val="0"/>
          <c:tx>
            <c:strRef>
              <c:f>'12Mo Totals'!$I$4</c:f>
              <c:strCache>
                <c:ptCount val="1"/>
                <c:pt idx="0">
                  <c:v>Retail Trade</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Totals'!$I$5:$I$113</c:f>
              <c:numCache>
                <c:formatCode>General</c:formatCode>
                <c:ptCount val="109"/>
                <c:pt idx="0">
                  <c:v>55303000</c:v>
                </c:pt>
                <c:pt idx="1">
                  <c:v>55103000</c:v>
                </c:pt>
                <c:pt idx="2">
                  <c:v>55976000</c:v>
                </c:pt>
                <c:pt idx="3">
                  <c:v>58650000</c:v>
                </c:pt>
                <c:pt idx="4">
                  <c:v>60618000</c:v>
                </c:pt>
                <c:pt idx="5">
                  <c:v>62816000</c:v>
                </c:pt>
                <c:pt idx="6">
                  <c:v>61592000</c:v>
                </c:pt>
                <c:pt idx="7">
                  <c:v>62240000</c:v>
                </c:pt>
                <c:pt idx="8">
                  <c:v>64380000</c:v>
                </c:pt>
                <c:pt idx="9">
                  <c:v>64386000</c:v>
                </c:pt>
                <c:pt idx="10">
                  <c:v>64339000</c:v>
                </c:pt>
                <c:pt idx="11">
                  <c:v>66413000</c:v>
                </c:pt>
                <c:pt idx="12">
                  <c:v>62921000</c:v>
                </c:pt>
                <c:pt idx="13">
                  <c:v>63872000</c:v>
                </c:pt>
                <c:pt idx="14">
                  <c:v>64210000</c:v>
                </c:pt>
                <c:pt idx="15">
                  <c:v>61527000</c:v>
                </c:pt>
                <c:pt idx="16">
                  <c:v>60633000</c:v>
                </c:pt>
                <c:pt idx="17">
                  <c:v>58276000</c:v>
                </c:pt>
                <c:pt idx="18">
                  <c:v>61710000</c:v>
                </c:pt>
                <c:pt idx="19">
                  <c:v>61330000</c:v>
                </c:pt>
                <c:pt idx="20">
                  <c:v>60326000</c:v>
                </c:pt>
                <c:pt idx="21">
                  <c:v>63476000</c:v>
                </c:pt>
                <c:pt idx="22">
                  <c:v>62803000</c:v>
                </c:pt>
                <c:pt idx="23">
                  <c:v>61627000</c:v>
                </c:pt>
                <c:pt idx="24">
                  <c:v>59867000</c:v>
                </c:pt>
                <c:pt idx="25">
                  <c:v>58466000</c:v>
                </c:pt>
                <c:pt idx="26">
                  <c:v>61124000</c:v>
                </c:pt>
                <c:pt idx="27">
                  <c:v>62332000</c:v>
                </c:pt>
                <c:pt idx="28">
                  <c:v>57309000</c:v>
                </c:pt>
                <c:pt idx="29">
                  <c:v>61086000</c:v>
                </c:pt>
                <c:pt idx="30">
                  <c:v>56926000</c:v>
                </c:pt>
                <c:pt idx="31">
                  <c:v>55639000</c:v>
                </c:pt>
                <c:pt idx="32">
                  <c:v>58376000</c:v>
                </c:pt>
                <c:pt idx="33">
                  <c:v>57339000</c:v>
                </c:pt>
                <c:pt idx="34">
                  <c:v>57684000</c:v>
                </c:pt>
                <c:pt idx="35">
                  <c:v>54893000</c:v>
                </c:pt>
                <c:pt idx="36">
                  <c:v>51934000</c:v>
                </c:pt>
                <c:pt idx="37">
                  <c:v>51177000</c:v>
                </c:pt>
                <c:pt idx="38">
                  <c:v>64098000</c:v>
                </c:pt>
                <c:pt idx="39">
                  <c:v>64472000</c:v>
                </c:pt>
                <c:pt idx="40">
                  <c:v>68808000</c:v>
                </c:pt>
                <c:pt idx="41">
                  <c:v>65033000</c:v>
                </c:pt>
                <c:pt idx="42">
                  <c:v>69159000</c:v>
                </c:pt>
                <c:pt idx="43">
                  <c:v>69531000</c:v>
                </c:pt>
                <c:pt idx="44">
                  <c:v>74406000</c:v>
                </c:pt>
                <c:pt idx="45">
                  <c:v>71510000</c:v>
                </c:pt>
                <c:pt idx="46">
                  <c:v>71798000</c:v>
                </c:pt>
                <c:pt idx="47">
                  <c:v>74148000</c:v>
                </c:pt>
                <c:pt idx="48">
                  <c:v>83058000</c:v>
                </c:pt>
                <c:pt idx="49">
                  <c:v>84171000</c:v>
                </c:pt>
                <c:pt idx="50">
                  <c:v>69676000</c:v>
                </c:pt>
                <c:pt idx="51">
                  <c:v>67987000</c:v>
                </c:pt>
                <c:pt idx="52">
                  <c:v>67607000</c:v>
                </c:pt>
                <c:pt idx="53">
                  <c:v>71707000</c:v>
                </c:pt>
                <c:pt idx="54">
                  <c:v>69617000</c:v>
                </c:pt>
                <c:pt idx="55">
                  <c:v>69940000</c:v>
                </c:pt>
                <c:pt idx="56">
                  <c:v>73078000</c:v>
                </c:pt>
                <c:pt idx="57">
                  <c:v>75611000</c:v>
                </c:pt>
                <c:pt idx="58">
                  <c:v>74880000</c:v>
                </c:pt>
                <c:pt idx="59">
                  <c:v>76683000</c:v>
                </c:pt>
                <c:pt idx="60">
                  <c:v>71992000</c:v>
                </c:pt>
                <c:pt idx="61">
                  <c:v>79157000</c:v>
                </c:pt>
                <c:pt idx="62">
                  <c:v>77814000</c:v>
                </c:pt>
                <c:pt idx="63">
                  <c:v>78671000</c:v>
                </c:pt>
                <c:pt idx="64">
                  <c:v>79643000</c:v>
                </c:pt>
                <c:pt idx="65">
                  <c:v>80587000</c:v>
                </c:pt>
                <c:pt idx="66">
                  <c:v>81757000</c:v>
                </c:pt>
                <c:pt idx="67">
                  <c:v>81938000</c:v>
                </c:pt>
                <c:pt idx="68">
                  <c:v>72545000</c:v>
                </c:pt>
                <c:pt idx="69">
                  <c:v>73031000</c:v>
                </c:pt>
                <c:pt idx="70">
                  <c:v>72366000</c:v>
                </c:pt>
                <c:pt idx="71">
                  <c:v>71057000</c:v>
                </c:pt>
                <c:pt idx="72">
                  <c:v>75754000</c:v>
                </c:pt>
                <c:pt idx="73">
                  <c:v>71251000</c:v>
                </c:pt>
                <c:pt idx="74">
                  <c:v>70806000</c:v>
                </c:pt>
                <c:pt idx="75">
                  <c:v>71679000</c:v>
                </c:pt>
                <c:pt idx="76">
                  <c:v>75675000</c:v>
                </c:pt>
                <c:pt idx="77">
                  <c:v>69784000</c:v>
                </c:pt>
                <c:pt idx="78">
                  <c:v>71198000</c:v>
                </c:pt>
                <c:pt idx="79">
                  <c:v>73517000</c:v>
                </c:pt>
                <c:pt idx="80">
                  <c:v>74184000</c:v>
                </c:pt>
                <c:pt idx="81">
                  <c:v>68228000</c:v>
                </c:pt>
                <c:pt idx="82">
                  <c:v>69633000</c:v>
                </c:pt>
                <c:pt idx="83">
                  <c:v>71568000</c:v>
                </c:pt>
                <c:pt idx="84">
                  <c:v>67163000</c:v>
                </c:pt>
                <c:pt idx="85">
                  <c:v>68779000</c:v>
                </c:pt>
                <c:pt idx="86">
                  <c:v>74740000</c:v>
                </c:pt>
                <c:pt idx="87">
                  <c:v>73904000</c:v>
                </c:pt>
                <c:pt idx="88">
                  <c:v>75949000</c:v>
                </c:pt>
                <c:pt idx="89">
                  <c:v>86849000</c:v>
                </c:pt>
                <c:pt idx="90">
                  <c:v>90060000</c:v>
                </c:pt>
                <c:pt idx="91">
                  <c:v>90762000</c:v>
                </c:pt>
                <c:pt idx="92">
                  <c:v>98789000</c:v>
                </c:pt>
                <c:pt idx="93">
                  <c:v>109188000</c:v>
                </c:pt>
                <c:pt idx="94">
                  <c:v>108762000</c:v>
                </c:pt>
                <c:pt idx="95">
                  <c:v>109787000</c:v>
                </c:pt>
                <c:pt idx="96">
                  <c:v>116414000</c:v>
                </c:pt>
                <c:pt idx="97">
                  <c:v>117450000</c:v>
                </c:pt>
                <c:pt idx="98">
                  <c:v>114432000</c:v>
                </c:pt>
                <c:pt idx="99">
                  <c:v>116334000</c:v>
                </c:pt>
                <c:pt idx="100">
                  <c:v>117752000</c:v>
                </c:pt>
                <c:pt idx="101">
                  <c:v>111562000</c:v>
                </c:pt>
                <c:pt idx="102">
                  <c:v>109888000</c:v>
                </c:pt>
                <c:pt idx="103">
                  <c:v>109514000</c:v>
                </c:pt>
                <c:pt idx="104">
                  <c:v>99974000</c:v>
                </c:pt>
                <c:pt idx="105">
                  <c:v>100157000</c:v>
                </c:pt>
                <c:pt idx="106">
                  <c:v>99643000</c:v>
                </c:pt>
                <c:pt idx="107">
                  <c:v>96723000</c:v>
                </c:pt>
                <c:pt idx="108">
                  <c:v>87860000</c:v>
                </c:pt>
              </c:numCache>
            </c:numRef>
          </c:val>
          <c:smooth val="0"/>
          <c:extLst xmlns:c16r2="http://schemas.microsoft.com/office/drawing/2015/06/chart">
            <c:ext xmlns:c16="http://schemas.microsoft.com/office/drawing/2014/chart" uri="{C3380CC4-5D6E-409C-BE32-E72D297353CC}">
              <c16:uniqueId val="{00000001-ACCF-44B2-9CEE-79D4DDAD35CC}"/>
            </c:ext>
          </c:extLst>
        </c:ser>
        <c:dLbls>
          <c:showLegendKey val="0"/>
          <c:showVal val="0"/>
          <c:showCatName val="0"/>
          <c:showSerName val="0"/>
          <c:showPercent val="0"/>
          <c:showBubbleSize val="0"/>
        </c:dLbls>
        <c:marker val="1"/>
        <c:smooth val="0"/>
        <c:axId val="608145096"/>
        <c:axId val="608145488"/>
      </c:lineChart>
      <c:dateAx>
        <c:axId val="608145096"/>
        <c:scaling>
          <c:orientation val="minMax"/>
        </c:scaling>
        <c:delete val="0"/>
        <c:axPos val="b"/>
        <c:numFmt formatCode="mmm\-yy" sourceLinked="0"/>
        <c:majorTickMark val="out"/>
        <c:minorTickMark val="none"/>
        <c:tickLblPos val="nextTo"/>
        <c:spPr>
          <a:ln w="3175">
            <a:solidFill>
              <a:srgbClr val="000000"/>
            </a:solidFill>
            <a:prstDash val="solid"/>
          </a:ln>
        </c:spPr>
        <c:txPr>
          <a:bodyPr rot="-2580000" vert="horz"/>
          <a:lstStyle/>
          <a:p>
            <a:pPr>
              <a:defRPr sz="800" b="0" i="0" u="none" strike="noStrike" baseline="0">
                <a:solidFill>
                  <a:srgbClr val="000000"/>
                </a:solidFill>
                <a:latin typeface="Arial"/>
                <a:ea typeface="Arial"/>
                <a:cs typeface="Arial"/>
              </a:defRPr>
            </a:pPr>
            <a:endParaRPr lang="en-US"/>
          </a:p>
        </c:txPr>
        <c:crossAx val="608145488"/>
        <c:crossesAt val="0"/>
        <c:auto val="1"/>
        <c:lblOffset val="100"/>
        <c:baseTimeUnit val="months"/>
        <c:majorUnit val="6"/>
        <c:majorTimeUnit val="months"/>
        <c:minorUnit val="3"/>
        <c:minorTimeUnit val="months"/>
      </c:dateAx>
      <c:valAx>
        <c:axId val="608145488"/>
        <c:scaling>
          <c:orientation val="minMax"/>
          <c:max val="15000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389744641294838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8145096"/>
        <c:crosses val="autoZero"/>
        <c:crossBetween val="between"/>
        <c:majorUnit val="25000000"/>
        <c:minorUnit val="2500000"/>
        <c:dispUnits>
          <c:builtInUnit val="millions"/>
        </c:dispUnits>
      </c:valAx>
      <c:catAx>
        <c:axId val="608145880"/>
        <c:scaling>
          <c:orientation val="minMax"/>
        </c:scaling>
        <c:delete val="1"/>
        <c:axPos val="b"/>
        <c:majorTickMark val="out"/>
        <c:minorTickMark val="none"/>
        <c:tickLblPos val="nextTo"/>
        <c:crossAx val="608146272"/>
        <c:crosses val="autoZero"/>
        <c:auto val="1"/>
        <c:lblAlgn val="ctr"/>
        <c:lblOffset val="100"/>
        <c:noMultiLvlLbl val="0"/>
      </c:catAx>
      <c:valAx>
        <c:axId val="608146272"/>
        <c:scaling>
          <c:orientation val="minMax"/>
          <c:max val="150000000"/>
          <c:min val="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8145880"/>
        <c:crosses val="max"/>
        <c:crossBetween val="between"/>
        <c:majorUnit val="25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28571428571428"/>
          <c:y val="3.6458333333333336E-2"/>
          <c:w val="0.82698412698412693"/>
          <c:h val="0.82552083333333337"/>
        </c:manualLayout>
      </c:layout>
      <c:barChart>
        <c:barDir val="col"/>
        <c:grouping val="clustered"/>
        <c:varyColors val="0"/>
        <c:ser>
          <c:idx val="1"/>
          <c:order val="1"/>
          <c:spPr>
            <a:solidFill>
              <a:srgbClr val="CCFFFF"/>
            </a:solidFill>
            <a:ln w="25400">
              <a:noFill/>
            </a:ln>
          </c:spPr>
          <c:invertIfNegative val="0"/>
          <c:val>
            <c:numRef>
              <c:f>'12Mo Totals'!$J$119:$J$227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40000000</c:v>
                </c:pt>
                <c:pt idx="14">
                  <c:v>40000000</c:v>
                </c:pt>
                <c:pt idx="15">
                  <c:v>40000000</c:v>
                </c:pt>
                <c:pt idx="16">
                  <c:v>40000000</c:v>
                </c:pt>
                <c:pt idx="17">
                  <c:v>40000000</c:v>
                </c:pt>
                <c:pt idx="18">
                  <c:v>40000000</c:v>
                </c:pt>
                <c:pt idx="19">
                  <c:v>40000000</c:v>
                </c:pt>
                <c:pt idx="20">
                  <c:v>40000000</c:v>
                </c:pt>
                <c:pt idx="21">
                  <c:v>40000000</c:v>
                </c:pt>
                <c:pt idx="22">
                  <c:v>40000000</c:v>
                </c:pt>
                <c:pt idx="23">
                  <c:v>40000000</c:v>
                </c:pt>
                <c:pt idx="24">
                  <c:v>40000000</c:v>
                </c:pt>
                <c:pt idx="25">
                  <c:v>0</c:v>
                </c:pt>
                <c:pt idx="26">
                  <c:v>0</c:v>
                </c:pt>
                <c:pt idx="27">
                  <c:v>0</c:v>
                </c:pt>
                <c:pt idx="28">
                  <c:v>0</c:v>
                </c:pt>
                <c:pt idx="29">
                  <c:v>0</c:v>
                </c:pt>
                <c:pt idx="30">
                  <c:v>0</c:v>
                </c:pt>
                <c:pt idx="31">
                  <c:v>0</c:v>
                </c:pt>
                <c:pt idx="32">
                  <c:v>0</c:v>
                </c:pt>
                <c:pt idx="33">
                  <c:v>0</c:v>
                </c:pt>
                <c:pt idx="34">
                  <c:v>0</c:v>
                </c:pt>
                <c:pt idx="35">
                  <c:v>0</c:v>
                </c:pt>
                <c:pt idx="36">
                  <c:v>0</c:v>
                </c:pt>
                <c:pt idx="37">
                  <c:v>40000000</c:v>
                </c:pt>
                <c:pt idx="38">
                  <c:v>40000000</c:v>
                </c:pt>
                <c:pt idx="39">
                  <c:v>40000000</c:v>
                </c:pt>
                <c:pt idx="40">
                  <c:v>40000000</c:v>
                </c:pt>
                <c:pt idx="41">
                  <c:v>40000000</c:v>
                </c:pt>
                <c:pt idx="42">
                  <c:v>40000000</c:v>
                </c:pt>
                <c:pt idx="43">
                  <c:v>40000000</c:v>
                </c:pt>
                <c:pt idx="44">
                  <c:v>40000000</c:v>
                </c:pt>
                <c:pt idx="45">
                  <c:v>40000000</c:v>
                </c:pt>
                <c:pt idx="46">
                  <c:v>40000000</c:v>
                </c:pt>
                <c:pt idx="47">
                  <c:v>40000000</c:v>
                </c:pt>
                <c:pt idx="48">
                  <c:v>40000000</c:v>
                </c:pt>
                <c:pt idx="49">
                  <c:v>0</c:v>
                </c:pt>
                <c:pt idx="50">
                  <c:v>0</c:v>
                </c:pt>
                <c:pt idx="51">
                  <c:v>0</c:v>
                </c:pt>
                <c:pt idx="52">
                  <c:v>0</c:v>
                </c:pt>
                <c:pt idx="53">
                  <c:v>0</c:v>
                </c:pt>
                <c:pt idx="54">
                  <c:v>0</c:v>
                </c:pt>
                <c:pt idx="55">
                  <c:v>0</c:v>
                </c:pt>
                <c:pt idx="56">
                  <c:v>0</c:v>
                </c:pt>
                <c:pt idx="57">
                  <c:v>0</c:v>
                </c:pt>
                <c:pt idx="58">
                  <c:v>0</c:v>
                </c:pt>
                <c:pt idx="59">
                  <c:v>0</c:v>
                </c:pt>
                <c:pt idx="60">
                  <c:v>0</c:v>
                </c:pt>
                <c:pt idx="61">
                  <c:v>40000000</c:v>
                </c:pt>
                <c:pt idx="62">
                  <c:v>40000000</c:v>
                </c:pt>
                <c:pt idx="63">
                  <c:v>40000000</c:v>
                </c:pt>
                <c:pt idx="64">
                  <c:v>40000000</c:v>
                </c:pt>
                <c:pt idx="65">
                  <c:v>40000000</c:v>
                </c:pt>
                <c:pt idx="66">
                  <c:v>40000000</c:v>
                </c:pt>
                <c:pt idx="67">
                  <c:v>40000000</c:v>
                </c:pt>
                <c:pt idx="68">
                  <c:v>40000000</c:v>
                </c:pt>
                <c:pt idx="69">
                  <c:v>40000000</c:v>
                </c:pt>
                <c:pt idx="70">
                  <c:v>40000000</c:v>
                </c:pt>
                <c:pt idx="71">
                  <c:v>40000000</c:v>
                </c:pt>
                <c:pt idx="72">
                  <c:v>40000000</c:v>
                </c:pt>
                <c:pt idx="73">
                  <c:v>0</c:v>
                </c:pt>
                <c:pt idx="74">
                  <c:v>0</c:v>
                </c:pt>
                <c:pt idx="75">
                  <c:v>0</c:v>
                </c:pt>
                <c:pt idx="76">
                  <c:v>0</c:v>
                </c:pt>
                <c:pt idx="77">
                  <c:v>0</c:v>
                </c:pt>
                <c:pt idx="78">
                  <c:v>0</c:v>
                </c:pt>
                <c:pt idx="79">
                  <c:v>0</c:v>
                </c:pt>
                <c:pt idx="80">
                  <c:v>0</c:v>
                </c:pt>
                <c:pt idx="81">
                  <c:v>0</c:v>
                </c:pt>
                <c:pt idx="82">
                  <c:v>0</c:v>
                </c:pt>
                <c:pt idx="83">
                  <c:v>0</c:v>
                </c:pt>
                <c:pt idx="84">
                  <c:v>0</c:v>
                </c:pt>
                <c:pt idx="85">
                  <c:v>40000000</c:v>
                </c:pt>
                <c:pt idx="86">
                  <c:v>40000000</c:v>
                </c:pt>
                <c:pt idx="87">
                  <c:v>40000000</c:v>
                </c:pt>
                <c:pt idx="88">
                  <c:v>40000000</c:v>
                </c:pt>
                <c:pt idx="89">
                  <c:v>40000000</c:v>
                </c:pt>
                <c:pt idx="90">
                  <c:v>40000000</c:v>
                </c:pt>
                <c:pt idx="91">
                  <c:v>40000000</c:v>
                </c:pt>
                <c:pt idx="92">
                  <c:v>40000000</c:v>
                </c:pt>
                <c:pt idx="93">
                  <c:v>40000000</c:v>
                </c:pt>
                <c:pt idx="94">
                  <c:v>40000000</c:v>
                </c:pt>
                <c:pt idx="95">
                  <c:v>40000000</c:v>
                </c:pt>
                <c:pt idx="96">
                  <c:v>40000000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F708-48CC-A390-6F1205F045A7}"/>
            </c:ext>
          </c:extLst>
        </c:ser>
        <c:dLbls>
          <c:showLegendKey val="0"/>
          <c:showVal val="0"/>
          <c:showCatName val="0"/>
          <c:showSerName val="0"/>
          <c:showPercent val="0"/>
          <c:showBubbleSize val="0"/>
        </c:dLbls>
        <c:gapWidth val="0"/>
        <c:axId val="609042008"/>
        <c:axId val="609042400"/>
      </c:barChart>
      <c:lineChart>
        <c:grouping val="standard"/>
        <c:varyColors val="0"/>
        <c:ser>
          <c:idx val="0"/>
          <c:order val="0"/>
          <c:tx>
            <c:strRef>
              <c:f>'12Mo Totals'!$J$4</c:f>
              <c:strCache>
                <c:ptCount val="1"/>
                <c:pt idx="0">
                  <c:v>Transportation and Warehousing</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Totals'!$J$5:$J$113</c:f>
              <c:numCache>
                <c:formatCode>General</c:formatCode>
                <c:ptCount val="109"/>
                <c:pt idx="0">
                  <c:v>19196000</c:v>
                </c:pt>
                <c:pt idx="1">
                  <c:v>19210000</c:v>
                </c:pt>
                <c:pt idx="2">
                  <c:v>19734000</c:v>
                </c:pt>
                <c:pt idx="3">
                  <c:v>19812000</c:v>
                </c:pt>
                <c:pt idx="4">
                  <c:v>19571000</c:v>
                </c:pt>
                <c:pt idx="5">
                  <c:v>18859000</c:v>
                </c:pt>
                <c:pt idx="6">
                  <c:v>18850000</c:v>
                </c:pt>
                <c:pt idx="7">
                  <c:v>19036000</c:v>
                </c:pt>
                <c:pt idx="8">
                  <c:v>14022000</c:v>
                </c:pt>
                <c:pt idx="9">
                  <c:v>11384000</c:v>
                </c:pt>
                <c:pt idx="10">
                  <c:v>11170000</c:v>
                </c:pt>
                <c:pt idx="11">
                  <c:v>9398000</c:v>
                </c:pt>
                <c:pt idx="12">
                  <c:v>7716000</c:v>
                </c:pt>
                <c:pt idx="13">
                  <c:v>7948000</c:v>
                </c:pt>
                <c:pt idx="14">
                  <c:v>7670000</c:v>
                </c:pt>
                <c:pt idx="15">
                  <c:v>9710000</c:v>
                </c:pt>
                <c:pt idx="16">
                  <c:v>9373000</c:v>
                </c:pt>
                <c:pt idx="17">
                  <c:v>9288000</c:v>
                </c:pt>
                <c:pt idx="18">
                  <c:v>9550000</c:v>
                </c:pt>
                <c:pt idx="19">
                  <c:v>9338000</c:v>
                </c:pt>
                <c:pt idx="20">
                  <c:v>14390000</c:v>
                </c:pt>
                <c:pt idx="21">
                  <c:v>16246000</c:v>
                </c:pt>
                <c:pt idx="22">
                  <c:v>16618000</c:v>
                </c:pt>
                <c:pt idx="23">
                  <c:v>16150000</c:v>
                </c:pt>
                <c:pt idx="24">
                  <c:v>17592000</c:v>
                </c:pt>
                <c:pt idx="25">
                  <c:v>17621000</c:v>
                </c:pt>
                <c:pt idx="26">
                  <c:v>18087000</c:v>
                </c:pt>
                <c:pt idx="27">
                  <c:v>15904000</c:v>
                </c:pt>
                <c:pt idx="28">
                  <c:v>15561000</c:v>
                </c:pt>
                <c:pt idx="29">
                  <c:v>14176000</c:v>
                </c:pt>
                <c:pt idx="30">
                  <c:v>14937000</c:v>
                </c:pt>
                <c:pt idx="31">
                  <c:v>15206000</c:v>
                </c:pt>
                <c:pt idx="32">
                  <c:v>14877000</c:v>
                </c:pt>
                <c:pt idx="33">
                  <c:v>14540000</c:v>
                </c:pt>
                <c:pt idx="34">
                  <c:v>13544000</c:v>
                </c:pt>
                <c:pt idx="35">
                  <c:v>14833000</c:v>
                </c:pt>
                <c:pt idx="36">
                  <c:v>14734000</c:v>
                </c:pt>
                <c:pt idx="37">
                  <c:v>14695000</c:v>
                </c:pt>
                <c:pt idx="38">
                  <c:v>15159000</c:v>
                </c:pt>
                <c:pt idx="39">
                  <c:v>16252000</c:v>
                </c:pt>
                <c:pt idx="40">
                  <c:v>16686000</c:v>
                </c:pt>
                <c:pt idx="41">
                  <c:v>18888000</c:v>
                </c:pt>
                <c:pt idx="42">
                  <c:v>18347000</c:v>
                </c:pt>
                <c:pt idx="43">
                  <c:v>18153000</c:v>
                </c:pt>
                <c:pt idx="44">
                  <c:v>20116000</c:v>
                </c:pt>
                <c:pt idx="45">
                  <c:v>20817000</c:v>
                </c:pt>
                <c:pt idx="46">
                  <c:v>21763000</c:v>
                </c:pt>
                <c:pt idx="47">
                  <c:v>25214000</c:v>
                </c:pt>
                <c:pt idx="48">
                  <c:v>25216000</c:v>
                </c:pt>
                <c:pt idx="49">
                  <c:v>24254000</c:v>
                </c:pt>
                <c:pt idx="50">
                  <c:v>24043000</c:v>
                </c:pt>
                <c:pt idx="51">
                  <c:v>23494000</c:v>
                </c:pt>
                <c:pt idx="52">
                  <c:v>23460000</c:v>
                </c:pt>
                <c:pt idx="53">
                  <c:v>26566000</c:v>
                </c:pt>
                <c:pt idx="54">
                  <c:v>26858000</c:v>
                </c:pt>
                <c:pt idx="55">
                  <c:v>27774000</c:v>
                </c:pt>
                <c:pt idx="56">
                  <c:v>31007000</c:v>
                </c:pt>
                <c:pt idx="57">
                  <c:v>30201000</c:v>
                </c:pt>
                <c:pt idx="58">
                  <c:v>30424000</c:v>
                </c:pt>
                <c:pt idx="59">
                  <c:v>29445000</c:v>
                </c:pt>
                <c:pt idx="60">
                  <c:v>28225000</c:v>
                </c:pt>
                <c:pt idx="61">
                  <c:v>29567000</c:v>
                </c:pt>
                <c:pt idx="62">
                  <c:v>27900000</c:v>
                </c:pt>
                <c:pt idx="63">
                  <c:v>26132000</c:v>
                </c:pt>
                <c:pt idx="64">
                  <c:v>25292000</c:v>
                </c:pt>
                <c:pt idx="65">
                  <c:v>23330000</c:v>
                </c:pt>
                <c:pt idx="66">
                  <c:v>23436000</c:v>
                </c:pt>
                <c:pt idx="67">
                  <c:v>22491000</c:v>
                </c:pt>
                <c:pt idx="68">
                  <c:v>17664000</c:v>
                </c:pt>
                <c:pt idx="69">
                  <c:v>17550000</c:v>
                </c:pt>
                <c:pt idx="70">
                  <c:v>16873000</c:v>
                </c:pt>
                <c:pt idx="71">
                  <c:v>13237000</c:v>
                </c:pt>
                <c:pt idx="72">
                  <c:v>14596000</c:v>
                </c:pt>
                <c:pt idx="73">
                  <c:v>13975000</c:v>
                </c:pt>
                <c:pt idx="74">
                  <c:v>17154000</c:v>
                </c:pt>
                <c:pt idx="75">
                  <c:v>22913000</c:v>
                </c:pt>
                <c:pt idx="76">
                  <c:v>23699000</c:v>
                </c:pt>
                <c:pt idx="77">
                  <c:v>24602000</c:v>
                </c:pt>
                <c:pt idx="78">
                  <c:v>24012000</c:v>
                </c:pt>
                <c:pt idx="79">
                  <c:v>25269000</c:v>
                </c:pt>
                <c:pt idx="80">
                  <c:v>26702000</c:v>
                </c:pt>
                <c:pt idx="81">
                  <c:v>26825000</c:v>
                </c:pt>
                <c:pt idx="82">
                  <c:v>26600000</c:v>
                </c:pt>
                <c:pt idx="83">
                  <c:v>30303000</c:v>
                </c:pt>
                <c:pt idx="84">
                  <c:v>30236000</c:v>
                </c:pt>
                <c:pt idx="85">
                  <c:v>30583000</c:v>
                </c:pt>
                <c:pt idx="86">
                  <c:v>27969000</c:v>
                </c:pt>
                <c:pt idx="87">
                  <c:v>27219000</c:v>
                </c:pt>
                <c:pt idx="88">
                  <c:v>27301000</c:v>
                </c:pt>
                <c:pt idx="89">
                  <c:v>26307000</c:v>
                </c:pt>
                <c:pt idx="90">
                  <c:v>26441000</c:v>
                </c:pt>
                <c:pt idx="91">
                  <c:v>28648000</c:v>
                </c:pt>
                <c:pt idx="92">
                  <c:v>28435000</c:v>
                </c:pt>
                <c:pt idx="93">
                  <c:v>28419000</c:v>
                </c:pt>
                <c:pt idx="94">
                  <c:v>28732000</c:v>
                </c:pt>
                <c:pt idx="95">
                  <c:v>29345000</c:v>
                </c:pt>
                <c:pt idx="96">
                  <c:v>29303000</c:v>
                </c:pt>
                <c:pt idx="97">
                  <c:v>28973000</c:v>
                </c:pt>
                <c:pt idx="98">
                  <c:v>29199000</c:v>
                </c:pt>
                <c:pt idx="99">
                  <c:v>32016000</c:v>
                </c:pt>
                <c:pt idx="100">
                  <c:v>32370000</c:v>
                </c:pt>
                <c:pt idx="101">
                  <c:v>32131000</c:v>
                </c:pt>
                <c:pt idx="102">
                  <c:v>31744000</c:v>
                </c:pt>
                <c:pt idx="103">
                  <c:v>28394000</c:v>
                </c:pt>
                <c:pt idx="104">
                  <c:v>29947000</c:v>
                </c:pt>
                <c:pt idx="105">
                  <c:v>30138000</c:v>
                </c:pt>
                <c:pt idx="106">
                  <c:v>30487000</c:v>
                </c:pt>
                <c:pt idx="107">
                  <c:v>30101000</c:v>
                </c:pt>
                <c:pt idx="108">
                  <c:v>30022000</c:v>
                </c:pt>
              </c:numCache>
            </c:numRef>
          </c:val>
          <c:smooth val="0"/>
          <c:extLst xmlns:c16r2="http://schemas.microsoft.com/office/drawing/2015/06/chart">
            <c:ext xmlns:c16="http://schemas.microsoft.com/office/drawing/2014/chart" uri="{C3380CC4-5D6E-409C-BE32-E72D297353CC}">
              <c16:uniqueId val="{00000001-F708-48CC-A390-6F1205F045A7}"/>
            </c:ext>
          </c:extLst>
        </c:ser>
        <c:dLbls>
          <c:showLegendKey val="0"/>
          <c:showVal val="0"/>
          <c:showCatName val="0"/>
          <c:showSerName val="0"/>
          <c:showPercent val="0"/>
          <c:showBubbleSize val="0"/>
        </c:dLbls>
        <c:marker val="1"/>
        <c:smooth val="0"/>
        <c:axId val="608147056"/>
        <c:axId val="608147448"/>
      </c:lineChart>
      <c:dateAx>
        <c:axId val="608147056"/>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8147448"/>
        <c:crossesAt val="0"/>
        <c:auto val="1"/>
        <c:lblOffset val="100"/>
        <c:baseTimeUnit val="months"/>
        <c:majorUnit val="6"/>
        <c:majorTimeUnit val="months"/>
        <c:minorUnit val="3"/>
        <c:minorTimeUnit val="months"/>
      </c:dateAx>
      <c:valAx>
        <c:axId val="608147448"/>
        <c:scaling>
          <c:orientation val="minMax"/>
          <c:max val="4000000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3622047244094488E-2"/>
              <c:y val="0.4384626531058617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8147056"/>
        <c:crosses val="autoZero"/>
        <c:crossBetween val="between"/>
        <c:majorUnit val="5000000"/>
        <c:minorUnit val="400000"/>
        <c:dispUnits>
          <c:builtInUnit val="millions"/>
        </c:dispUnits>
      </c:valAx>
      <c:catAx>
        <c:axId val="609042008"/>
        <c:scaling>
          <c:orientation val="minMax"/>
        </c:scaling>
        <c:delete val="1"/>
        <c:axPos val="b"/>
        <c:majorTickMark val="out"/>
        <c:minorTickMark val="none"/>
        <c:tickLblPos val="nextTo"/>
        <c:crossAx val="609042400"/>
        <c:crosses val="autoZero"/>
        <c:auto val="1"/>
        <c:lblAlgn val="ctr"/>
        <c:lblOffset val="100"/>
        <c:noMultiLvlLbl val="0"/>
      </c:catAx>
      <c:valAx>
        <c:axId val="609042400"/>
        <c:scaling>
          <c:orientation val="minMax"/>
          <c:max val="40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42008"/>
        <c:crosses val="max"/>
        <c:crossBetween val="between"/>
        <c:majorUnit val="5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1653418124006"/>
          <c:y val="3.6363636363636362E-2"/>
          <c:w val="0.82034976152623207"/>
          <c:h val="0.8"/>
        </c:manualLayout>
      </c:layout>
      <c:barChart>
        <c:barDir val="col"/>
        <c:grouping val="clustered"/>
        <c:varyColors val="0"/>
        <c:ser>
          <c:idx val="1"/>
          <c:order val="1"/>
          <c:spPr>
            <a:solidFill>
              <a:srgbClr val="CCFFFF"/>
            </a:solidFill>
            <a:ln w="25400">
              <a:noFill/>
            </a:ln>
          </c:spPr>
          <c:invertIfNegative val="0"/>
          <c:val>
            <c:numRef>
              <c:f>'12Mo Totals'!$K$119:$K$227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100000000</c:v>
                </c:pt>
                <c:pt idx="14">
                  <c:v>100000000</c:v>
                </c:pt>
                <c:pt idx="15">
                  <c:v>100000000</c:v>
                </c:pt>
                <c:pt idx="16">
                  <c:v>100000000</c:v>
                </c:pt>
                <c:pt idx="17">
                  <c:v>100000000</c:v>
                </c:pt>
                <c:pt idx="18">
                  <c:v>100000000</c:v>
                </c:pt>
                <c:pt idx="19">
                  <c:v>100000000</c:v>
                </c:pt>
                <c:pt idx="20">
                  <c:v>100000000</c:v>
                </c:pt>
                <c:pt idx="21">
                  <c:v>100000000</c:v>
                </c:pt>
                <c:pt idx="22">
                  <c:v>100000000</c:v>
                </c:pt>
                <c:pt idx="23">
                  <c:v>100000000</c:v>
                </c:pt>
                <c:pt idx="24">
                  <c:v>100000000</c:v>
                </c:pt>
                <c:pt idx="25">
                  <c:v>0</c:v>
                </c:pt>
                <c:pt idx="26">
                  <c:v>0</c:v>
                </c:pt>
                <c:pt idx="27">
                  <c:v>0</c:v>
                </c:pt>
                <c:pt idx="28">
                  <c:v>0</c:v>
                </c:pt>
                <c:pt idx="29">
                  <c:v>0</c:v>
                </c:pt>
                <c:pt idx="30">
                  <c:v>0</c:v>
                </c:pt>
                <c:pt idx="31">
                  <c:v>0</c:v>
                </c:pt>
                <c:pt idx="32">
                  <c:v>0</c:v>
                </c:pt>
                <c:pt idx="33">
                  <c:v>0</c:v>
                </c:pt>
                <c:pt idx="34">
                  <c:v>0</c:v>
                </c:pt>
                <c:pt idx="35">
                  <c:v>0</c:v>
                </c:pt>
                <c:pt idx="36">
                  <c:v>0</c:v>
                </c:pt>
                <c:pt idx="37">
                  <c:v>100000000</c:v>
                </c:pt>
                <c:pt idx="38">
                  <c:v>100000000</c:v>
                </c:pt>
                <c:pt idx="39">
                  <c:v>100000000</c:v>
                </c:pt>
                <c:pt idx="40">
                  <c:v>100000000</c:v>
                </c:pt>
                <c:pt idx="41">
                  <c:v>100000000</c:v>
                </c:pt>
                <c:pt idx="42">
                  <c:v>100000000</c:v>
                </c:pt>
                <c:pt idx="43">
                  <c:v>100000000</c:v>
                </c:pt>
                <c:pt idx="44">
                  <c:v>100000000</c:v>
                </c:pt>
                <c:pt idx="45">
                  <c:v>100000000</c:v>
                </c:pt>
                <c:pt idx="46">
                  <c:v>100000000</c:v>
                </c:pt>
                <c:pt idx="47">
                  <c:v>100000000</c:v>
                </c:pt>
                <c:pt idx="48">
                  <c:v>100000000</c:v>
                </c:pt>
                <c:pt idx="49">
                  <c:v>0</c:v>
                </c:pt>
                <c:pt idx="50">
                  <c:v>0</c:v>
                </c:pt>
                <c:pt idx="51">
                  <c:v>0</c:v>
                </c:pt>
                <c:pt idx="52">
                  <c:v>0</c:v>
                </c:pt>
                <c:pt idx="53">
                  <c:v>0</c:v>
                </c:pt>
                <c:pt idx="54">
                  <c:v>0</c:v>
                </c:pt>
                <c:pt idx="55">
                  <c:v>0</c:v>
                </c:pt>
                <c:pt idx="56">
                  <c:v>0</c:v>
                </c:pt>
                <c:pt idx="57">
                  <c:v>0</c:v>
                </c:pt>
                <c:pt idx="58">
                  <c:v>0</c:v>
                </c:pt>
                <c:pt idx="59">
                  <c:v>0</c:v>
                </c:pt>
                <c:pt idx="60">
                  <c:v>0</c:v>
                </c:pt>
                <c:pt idx="61">
                  <c:v>100000000</c:v>
                </c:pt>
                <c:pt idx="62">
                  <c:v>100000000</c:v>
                </c:pt>
                <c:pt idx="63">
                  <c:v>100000000</c:v>
                </c:pt>
                <c:pt idx="64">
                  <c:v>100000000</c:v>
                </c:pt>
                <c:pt idx="65">
                  <c:v>100000000</c:v>
                </c:pt>
                <c:pt idx="66">
                  <c:v>100000000</c:v>
                </c:pt>
                <c:pt idx="67">
                  <c:v>100000000</c:v>
                </c:pt>
                <c:pt idx="68">
                  <c:v>100000000</c:v>
                </c:pt>
                <c:pt idx="69">
                  <c:v>100000000</c:v>
                </c:pt>
                <c:pt idx="70">
                  <c:v>100000000</c:v>
                </c:pt>
                <c:pt idx="71">
                  <c:v>100000000</c:v>
                </c:pt>
                <c:pt idx="72">
                  <c:v>100000000</c:v>
                </c:pt>
                <c:pt idx="73">
                  <c:v>0</c:v>
                </c:pt>
                <c:pt idx="74">
                  <c:v>0</c:v>
                </c:pt>
                <c:pt idx="75">
                  <c:v>0</c:v>
                </c:pt>
                <c:pt idx="76">
                  <c:v>0</c:v>
                </c:pt>
                <c:pt idx="77">
                  <c:v>0</c:v>
                </c:pt>
                <c:pt idx="78">
                  <c:v>0</c:v>
                </c:pt>
                <c:pt idx="79">
                  <c:v>0</c:v>
                </c:pt>
                <c:pt idx="80">
                  <c:v>0</c:v>
                </c:pt>
                <c:pt idx="81">
                  <c:v>0</c:v>
                </c:pt>
                <c:pt idx="82">
                  <c:v>0</c:v>
                </c:pt>
                <c:pt idx="83">
                  <c:v>0</c:v>
                </c:pt>
                <c:pt idx="84">
                  <c:v>0</c:v>
                </c:pt>
                <c:pt idx="85">
                  <c:v>100000000</c:v>
                </c:pt>
                <c:pt idx="86">
                  <c:v>100000000</c:v>
                </c:pt>
                <c:pt idx="87">
                  <c:v>100000000</c:v>
                </c:pt>
                <c:pt idx="88">
                  <c:v>100000000</c:v>
                </c:pt>
                <c:pt idx="89">
                  <c:v>100000000</c:v>
                </c:pt>
                <c:pt idx="90">
                  <c:v>100000000</c:v>
                </c:pt>
                <c:pt idx="91">
                  <c:v>100000000</c:v>
                </c:pt>
                <c:pt idx="92">
                  <c:v>100000000</c:v>
                </c:pt>
                <c:pt idx="93">
                  <c:v>100000000</c:v>
                </c:pt>
                <c:pt idx="94">
                  <c:v>100000000</c:v>
                </c:pt>
                <c:pt idx="95">
                  <c:v>100000000</c:v>
                </c:pt>
                <c:pt idx="96">
                  <c:v>100000000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0119-45AC-8A61-D02D1D5FFAE1}"/>
            </c:ext>
          </c:extLst>
        </c:ser>
        <c:dLbls>
          <c:showLegendKey val="0"/>
          <c:showVal val="0"/>
          <c:showCatName val="0"/>
          <c:showSerName val="0"/>
          <c:showPercent val="0"/>
          <c:showBubbleSize val="0"/>
        </c:dLbls>
        <c:gapWidth val="0"/>
        <c:axId val="609043968"/>
        <c:axId val="609044360"/>
      </c:barChart>
      <c:lineChart>
        <c:grouping val="standard"/>
        <c:varyColors val="0"/>
        <c:ser>
          <c:idx val="0"/>
          <c:order val="0"/>
          <c:tx>
            <c:strRef>
              <c:f>'12Mo Totals'!$K$4</c:f>
              <c:strCache>
                <c:ptCount val="1"/>
                <c:pt idx="0">
                  <c:v>Information</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Totals'!$K$5:$K$113</c:f>
              <c:numCache>
                <c:formatCode>General</c:formatCode>
                <c:ptCount val="109"/>
                <c:pt idx="0">
                  <c:v>19551000</c:v>
                </c:pt>
                <c:pt idx="1">
                  <c:v>16454000</c:v>
                </c:pt>
                <c:pt idx="2">
                  <c:v>16248000</c:v>
                </c:pt>
                <c:pt idx="3">
                  <c:v>14852000</c:v>
                </c:pt>
                <c:pt idx="4">
                  <c:v>14435000</c:v>
                </c:pt>
                <c:pt idx="5">
                  <c:v>14950000</c:v>
                </c:pt>
                <c:pt idx="6">
                  <c:v>14941000</c:v>
                </c:pt>
                <c:pt idx="7">
                  <c:v>11574000</c:v>
                </c:pt>
                <c:pt idx="8">
                  <c:v>12038000</c:v>
                </c:pt>
                <c:pt idx="9">
                  <c:v>12676000</c:v>
                </c:pt>
                <c:pt idx="10">
                  <c:v>13325000</c:v>
                </c:pt>
                <c:pt idx="11">
                  <c:v>12878000</c:v>
                </c:pt>
                <c:pt idx="12">
                  <c:v>17282000</c:v>
                </c:pt>
                <c:pt idx="13">
                  <c:v>18913000</c:v>
                </c:pt>
                <c:pt idx="14">
                  <c:v>26838000</c:v>
                </c:pt>
                <c:pt idx="15">
                  <c:v>27448000</c:v>
                </c:pt>
                <c:pt idx="16">
                  <c:v>28158000</c:v>
                </c:pt>
                <c:pt idx="17">
                  <c:v>25393000</c:v>
                </c:pt>
                <c:pt idx="18">
                  <c:v>25047000</c:v>
                </c:pt>
                <c:pt idx="19">
                  <c:v>27930000</c:v>
                </c:pt>
                <c:pt idx="20">
                  <c:v>28409000</c:v>
                </c:pt>
                <c:pt idx="21">
                  <c:v>28245000</c:v>
                </c:pt>
                <c:pt idx="22">
                  <c:v>28019000</c:v>
                </c:pt>
                <c:pt idx="23">
                  <c:v>27034000</c:v>
                </c:pt>
                <c:pt idx="24">
                  <c:v>27185000</c:v>
                </c:pt>
                <c:pt idx="25">
                  <c:v>30264000</c:v>
                </c:pt>
                <c:pt idx="26">
                  <c:v>23412000</c:v>
                </c:pt>
                <c:pt idx="27">
                  <c:v>22267000</c:v>
                </c:pt>
                <c:pt idx="28">
                  <c:v>20892000</c:v>
                </c:pt>
                <c:pt idx="29">
                  <c:v>21429000</c:v>
                </c:pt>
                <c:pt idx="30">
                  <c:v>21713000</c:v>
                </c:pt>
                <c:pt idx="31">
                  <c:v>24185000</c:v>
                </c:pt>
                <c:pt idx="32">
                  <c:v>22743000</c:v>
                </c:pt>
                <c:pt idx="33">
                  <c:v>21644000</c:v>
                </c:pt>
                <c:pt idx="34">
                  <c:v>21913000</c:v>
                </c:pt>
                <c:pt idx="35">
                  <c:v>22504000</c:v>
                </c:pt>
                <c:pt idx="36">
                  <c:v>26415000</c:v>
                </c:pt>
                <c:pt idx="37">
                  <c:v>30876000</c:v>
                </c:pt>
                <c:pt idx="38">
                  <c:v>30457000</c:v>
                </c:pt>
                <c:pt idx="39">
                  <c:v>41312000</c:v>
                </c:pt>
                <c:pt idx="40">
                  <c:v>42913000</c:v>
                </c:pt>
                <c:pt idx="41">
                  <c:v>49957000</c:v>
                </c:pt>
                <c:pt idx="42">
                  <c:v>50372000</c:v>
                </c:pt>
                <c:pt idx="43">
                  <c:v>46318000</c:v>
                </c:pt>
                <c:pt idx="44">
                  <c:v>48607000</c:v>
                </c:pt>
                <c:pt idx="45">
                  <c:v>46894000</c:v>
                </c:pt>
                <c:pt idx="46">
                  <c:v>47080000</c:v>
                </c:pt>
                <c:pt idx="47">
                  <c:v>46968000</c:v>
                </c:pt>
                <c:pt idx="48">
                  <c:v>43799000</c:v>
                </c:pt>
                <c:pt idx="49">
                  <c:v>33993000</c:v>
                </c:pt>
                <c:pt idx="50">
                  <c:v>33909000</c:v>
                </c:pt>
                <c:pt idx="51">
                  <c:v>22783000</c:v>
                </c:pt>
                <c:pt idx="52">
                  <c:v>21697000</c:v>
                </c:pt>
                <c:pt idx="53">
                  <c:v>15531000</c:v>
                </c:pt>
                <c:pt idx="54">
                  <c:v>15055000</c:v>
                </c:pt>
                <c:pt idx="55">
                  <c:v>65196000</c:v>
                </c:pt>
                <c:pt idx="56">
                  <c:v>64996000</c:v>
                </c:pt>
                <c:pt idx="57">
                  <c:v>66238000</c:v>
                </c:pt>
                <c:pt idx="58">
                  <c:v>65459000</c:v>
                </c:pt>
                <c:pt idx="59">
                  <c:v>67508000</c:v>
                </c:pt>
                <c:pt idx="60">
                  <c:v>67878000</c:v>
                </c:pt>
                <c:pt idx="61">
                  <c:v>70581000</c:v>
                </c:pt>
                <c:pt idx="62">
                  <c:v>69935000</c:v>
                </c:pt>
                <c:pt idx="63">
                  <c:v>75701000</c:v>
                </c:pt>
                <c:pt idx="64">
                  <c:v>76233000</c:v>
                </c:pt>
                <c:pt idx="65">
                  <c:v>79187000</c:v>
                </c:pt>
                <c:pt idx="66">
                  <c:v>79924000</c:v>
                </c:pt>
                <c:pt idx="67">
                  <c:v>31895000</c:v>
                </c:pt>
                <c:pt idx="68">
                  <c:v>34936000</c:v>
                </c:pt>
                <c:pt idx="69">
                  <c:v>35635000</c:v>
                </c:pt>
                <c:pt idx="70">
                  <c:v>43897000</c:v>
                </c:pt>
                <c:pt idx="71">
                  <c:v>53326000</c:v>
                </c:pt>
                <c:pt idx="72">
                  <c:v>53108000</c:v>
                </c:pt>
                <c:pt idx="73">
                  <c:v>53533000</c:v>
                </c:pt>
                <c:pt idx="74">
                  <c:v>53586000</c:v>
                </c:pt>
                <c:pt idx="75">
                  <c:v>50273000</c:v>
                </c:pt>
                <c:pt idx="76">
                  <c:v>50198000</c:v>
                </c:pt>
                <c:pt idx="77">
                  <c:v>51735000</c:v>
                </c:pt>
                <c:pt idx="78">
                  <c:v>51042000</c:v>
                </c:pt>
                <c:pt idx="79">
                  <c:v>50356000</c:v>
                </c:pt>
                <c:pt idx="80">
                  <c:v>52378000</c:v>
                </c:pt>
                <c:pt idx="81">
                  <c:v>54649000</c:v>
                </c:pt>
                <c:pt idx="82">
                  <c:v>45678000</c:v>
                </c:pt>
                <c:pt idx="83">
                  <c:v>35137000</c:v>
                </c:pt>
                <c:pt idx="84">
                  <c:v>34949000</c:v>
                </c:pt>
                <c:pt idx="85">
                  <c:v>45614000</c:v>
                </c:pt>
                <c:pt idx="86">
                  <c:v>48014000</c:v>
                </c:pt>
                <c:pt idx="87">
                  <c:v>47155000</c:v>
                </c:pt>
                <c:pt idx="88">
                  <c:v>50812000</c:v>
                </c:pt>
                <c:pt idx="89">
                  <c:v>45584000</c:v>
                </c:pt>
                <c:pt idx="90">
                  <c:v>45799000</c:v>
                </c:pt>
                <c:pt idx="91">
                  <c:v>43361000</c:v>
                </c:pt>
                <c:pt idx="92">
                  <c:v>45801000</c:v>
                </c:pt>
                <c:pt idx="93">
                  <c:v>45142000</c:v>
                </c:pt>
                <c:pt idx="94">
                  <c:v>47067000</c:v>
                </c:pt>
                <c:pt idx="95">
                  <c:v>45904000</c:v>
                </c:pt>
                <c:pt idx="96">
                  <c:v>45794000</c:v>
                </c:pt>
                <c:pt idx="97">
                  <c:v>33860000</c:v>
                </c:pt>
                <c:pt idx="98">
                  <c:v>29846000</c:v>
                </c:pt>
                <c:pt idx="99">
                  <c:v>36881000</c:v>
                </c:pt>
                <c:pt idx="100">
                  <c:v>37718000</c:v>
                </c:pt>
                <c:pt idx="101">
                  <c:v>42755000</c:v>
                </c:pt>
                <c:pt idx="102">
                  <c:v>43752000</c:v>
                </c:pt>
                <c:pt idx="103">
                  <c:v>45924000</c:v>
                </c:pt>
                <c:pt idx="104">
                  <c:v>43820000</c:v>
                </c:pt>
                <c:pt idx="105">
                  <c:v>45944000</c:v>
                </c:pt>
                <c:pt idx="106">
                  <c:v>45696000</c:v>
                </c:pt>
                <c:pt idx="107">
                  <c:v>47580000</c:v>
                </c:pt>
                <c:pt idx="108">
                  <c:v>47303000</c:v>
                </c:pt>
              </c:numCache>
            </c:numRef>
          </c:val>
          <c:smooth val="0"/>
          <c:extLst xmlns:c16r2="http://schemas.microsoft.com/office/drawing/2015/06/chart">
            <c:ext xmlns:c16="http://schemas.microsoft.com/office/drawing/2014/chart" uri="{C3380CC4-5D6E-409C-BE32-E72D297353CC}">
              <c16:uniqueId val="{00000001-0119-45AC-8A61-D02D1D5FFAE1}"/>
            </c:ext>
          </c:extLst>
        </c:ser>
        <c:dLbls>
          <c:showLegendKey val="0"/>
          <c:showVal val="0"/>
          <c:showCatName val="0"/>
          <c:showSerName val="0"/>
          <c:showPercent val="0"/>
          <c:showBubbleSize val="0"/>
        </c:dLbls>
        <c:marker val="1"/>
        <c:smooth val="0"/>
        <c:axId val="609043184"/>
        <c:axId val="609043576"/>
      </c:lineChart>
      <c:dateAx>
        <c:axId val="609043184"/>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9043576"/>
        <c:crossesAt val="0"/>
        <c:auto val="1"/>
        <c:lblOffset val="100"/>
        <c:baseTimeUnit val="months"/>
        <c:majorUnit val="6"/>
        <c:majorTimeUnit val="months"/>
        <c:minorUnit val="3"/>
        <c:minorTimeUnit val="months"/>
      </c:dateAx>
      <c:valAx>
        <c:axId val="609043576"/>
        <c:scaling>
          <c:orientation val="minMax"/>
          <c:max val="100000000"/>
          <c:min val="0"/>
        </c:scaling>
        <c:delete val="0"/>
        <c:axPos val="l"/>
        <c:majorGridlines>
          <c:spPr>
            <a:ln w="3175">
              <a:solidFill>
                <a:srgbClr val="C0C0C0"/>
              </a:solidFill>
              <a:prstDash val="sysDash"/>
            </a:ln>
          </c:spPr>
        </c:majorGridlines>
        <c:title>
          <c:tx>
            <c:rich>
              <a:bodyPr/>
              <a:lstStyle/>
              <a:p>
                <a:pPr>
                  <a:defRPr sz="1025"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371795616457033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43184"/>
        <c:crosses val="autoZero"/>
        <c:crossBetween val="between"/>
        <c:majorUnit val="20000000"/>
        <c:minorUnit val="200000"/>
        <c:dispUnits>
          <c:builtInUnit val="millions"/>
        </c:dispUnits>
      </c:valAx>
      <c:catAx>
        <c:axId val="609043968"/>
        <c:scaling>
          <c:orientation val="minMax"/>
        </c:scaling>
        <c:delete val="1"/>
        <c:axPos val="b"/>
        <c:majorTickMark val="out"/>
        <c:minorTickMark val="none"/>
        <c:tickLblPos val="nextTo"/>
        <c:crossAx val="609044360"/>
        <c:crosses val="autoZero"/>
        <c:auto val="1"/>
        <c:lblAlgn val="ctr"/>
        <c:lblOffset val="100"/>
        <c:noMultiLvlLbl val="0"/>
      </c:catAx>
      <c:valAx>
        <c:axId val="609044360"/>
        <c:scaling>
          <c:orientation val="minMax"/>
          <c:max val="100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43968"/>
        <c:crosses val="max"/>
        <c:crossBetween val="between"/>
        <c:majorUnit val="20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40575079872204"/>
          <c:y val="3.6458333333333336E-2"/>
          <c:w val="0.81948881789137384"/>
          <c:h val="0.828125"/>
        </c:manualLayout>
      </c:layout>
      <c:barChart>
        <c:barDir val="col"/>
        <c:grouping val="clustered"/>
        <c:varyColors val="0"/>
        <c:ser>
          <c:idx val="1"/>
          <c:order val="1"/>
          <c:spPr>
            <a:solidFill>
              <a:srgbClr val="CCFFFF"/>
            </a:solidFill>
            <a:ln w="25400">
              <a:noFill/>
            </a:ln>
          </c:spPr>
          <c:invertIfNegative val="0"/>
          <c:val>
            <c:numRef>
              <c:f>'12Mo Totals'!$L$119:$L$227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150000000</c:v>
                </c:pt>
                <c:pt idx="14">
                  <c:v>150000000</c:v>
                </c:pt>
                <c:pt idx="15">
                  <c:v>150000000</c:v>
                </c:pt>
                <c:pt idx="16">
                  <c:v>150000000</c:v>
                </c:pt>
                <c:pt idx="17">
                  <c:v>150000000</c:v>
                </c:pt>
                <c:pt idx="18">
                  <c:v>150000000</c:v>
                </c:pt>
                <c:pt idx="19">
                  <c:v>150000000</c:v>
                </c:pt>
                <c:pt idx="20">
                  <c:v>150000000</c:v>
                </c:pt>
                <c:pt idx="21">
                  <c:v>150000000</c:v>
                </c:pt>
                <c:pt idx="22">
                  <c:v>150000000</c:v>
                </c:pt>
                <c:pt idx="23">
                  <c:v>150000000</c:v>
                </c:pt>
                <c:pt idx="24">
                  <c:v>150000000</c:v>
                </c:pt>
                <c:pt idx="25">
                  <c:v>0</c:v>
                </c:pt>
                <c:pt idx="26">
                  <c:v>0</c:v>
                </c:pt>
                <c:pt idx="27">
                  <c:v>0</c:v>
                </c:pt>
                <c:pt idx="28">
                  <c:v>0</c:v>
                </c:pt>
                <c:pt idx="29">
                  <c:v>0</c:v>
                </c:pt>
                <c:pt idx="30">
                  <c:v>0</c:v>
                </c:pt>
                <c:pt idx="31">
                  <c:v>0</c:v>
                </c:pt>
                <c:pt idx="32">
                  <c:v>0</c:v>
                </c:pt>
                <c:pt idx="33">
                  <c:v>0</c:v>
                </c:pt>
                <c:pt idx="34">
                  <c:v>0</c:v>
                </c:pt>
                <c:pt idx="35">
                  <c:v>0</c:v>
                </c:pt>
                <c:pt idx="36">
                  <c:v>0</c:v>
                </c:pt>
                <c:pt idx="37">
                  <c:v>150000000</c:v>
                </c:pt>
                <c:pt idx="38">
                  <c:v>150000000</c:v>
                </c:pt>
                <c:pt idx="39">
                  <c:v>150000000</c:v>
                </c:pt>
                <c:pt idx="40">
                  <c:v>150000000</c:v>
                </c:pt>
                <c:pt idx="41">
                  <c:v>150000000</c:v>
                </c:pt>
                <c:pt idx="42">
                  <c:v>150000000</c:v>
                </c:pt>
                <c:pt idx="43">
                  <c:v>150000000</c:v>
                </c:pt>
                <c:pt idx="44">
                  <c:v>150000000</c:v>
                </c:pt>
                <c:pt idx="45">
                  <c:v>150000000</c:v>
                </c:pt>
                <c:pt idx="46">
                  <c:v>150000000</c:v>
                </c:pt>
                <c:pt idx="47">
                  <c:v>150000000</c:v>
                </c:pt>
                <c:pt idx="48">
                  <c:v>150000000</c:v>
                </c:pt>
                <c:pt idx="49">
                  <c:v>0</c:v>
                </c:pt>
                <c:pt idx="50">
                  <c:v>0</c:v>
                </c:pt>
                <c:pt idx="51">
                  <c:v>0</c:v>
                </c:pt>
                <c:pt idx="52">
                  <c:v>0</c:v>
                </c:pt>
                <c:pt idx="53">
                  <c:v>0</c:v>
                </c:pt>
                <c:pt idx="54">
                  <c:v>0</c:v>
                </c:pt>
                <c:pt idx="55">
                  <c:v>0</c:v>
                </c:pt>
                <c:pt idx="56">
                  <c:v>0</c:v>
                </c:pt>
                <c:pt idx="57">
                  <c:v>0</c:v>
                </c:pt>
                <c:pt idx="58">
                  <c:v>0</c:v>
                </c:pt>
                <c:pt idx="59">
                  <c:v>0</c:v>
                </c:pt>
                <c:pt idx="60">
                  <c:v>0</c:v>
                </c:pt>
                <c:pt idx="61">
                  <c:v>150000000</c:v>
                </c:pt>
                <c:pt idx="62">
                  <c:v>150000000</c:v>
                </c:pt>
                <c:pt idx="63">
                  <c:v>150000000</c:v>
                </c:pt>
                <c:pt idx="64">
                  <c:v>150000000</c:v>
                </c:pt>
                <c:pt idx="65">
                  <c:v>150000000</c:v>
                </c:pt>
                <c:pt idx="66">
                  <c:v>150000000</c:v>
                </c:pt>
                <c:pt idx="67">
                  <c:v>150000000</c:v>
                </c:pt>
                <c:pt idx="68">
                  <c:v>150000000</c:v>
                </c:pt>
                <c:pt idx="69">
                  <c:v>150000000</c:v>
                </c:pt>
                <c:pt idx="70">
                  <c:v>150000000</c:v>
                </c:pt>
                <c:pt idx="71">
                  <c:v>150000000</c:v>
                </c:pt>
                <c:pt idx="72">
                  <c:v>150000000</c:v>
                </c:pt>
                <c:pt idx="73">
                  <c:v>0</c:v>
                </c:pt>
                <c:pt idx="74">
                  <c:v>0</c:v>
                </c:pt>
                <c:pt idx="75">
                  <c:v>0</c:v>
                </c:pt>
                <c:pt idx="76">
                  <c:v>0</c:v>
                </c:pt>
                <c:pt idx="77">
                  <c:v>0</c:v>
                </c:pt>
                <c:pt idx="78">
                  <c:v>0</c:v>
                </c:pt>
                <c:pt idx="79">
                  <c:v>0</c:v>
                </c:pt>
                <c:pt idx="80">
                  <c:v>0</c:v>
                </c:pt>
                <c:pt idx="81">
                  <c:v>0</c:v>
                </c:pt>
                <c:pt idx="82">
                  <c:v>0</c:v>
                </c:pt>
                <c:pt idx="83">
                  <c:v>0</c:v>
                </c:pt>
                <c:pt idx="84">
                  <c:v>0</c:v>
                </c:pt>
                <c:pt idx="85">
                  <c:v>150000000</c:v>
                </c:pt>
                <c:pt idx="86">
                  <c:v>150000000</c:v>
                </c:pt>
                <c:pt idx="87">
                  <c:v>150000000</c:v>
                </c:pt>
                <c:pt idx="88">
                  <c:v>150000000</c:v>
                </c:pt>
                <c:pt idx="89">
                  <c:v>150000000</c:v>
                </c:pt>
                <c:pt idx="90">
                  <c:v>150000000</c:v>
                </c:pt>
                <c:pt idx="91">
                  <c:v>150000000</c:v>
                </c:pt>
                <c:pt idx="92">
                  <c:v>150000000</c:v>
                </c:pt>
                <c:pt idx="93">
                  <c:v>150000000</c:v>
                </c:pt>
                <c:pt idx="94">
                  <c:v>150000000</c:v>
                </c:pt>
                <c:pt idx="95">
                  <c:v>150000000</c:v>
                </c:pt>
                <c:pt idx="96">
                  <c:v>150000000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E753-47BF-ABA9-042A531BF367}"/>
            </c:ext>
          </c:extLst>
        </c:ser>
        <c:dLbls>
          <c:showLegendKey val="0"/>
          <c:showVal val="0"/>
          <c:showCatName val="0"/>
          <c:showSerName val="0"/>
          <c:showPercent val="0"/>
          <c:showBubbleSize val="0"/>
        </c:dLbls>
        <c:gapWidth val="0"/>
        <c:axId val="609045928"/>
        <c:axId val="609046320"/>
      </c:barChart>
      <c:lineChart>
        <c:grouping val="standard"/>
        <c:varyColors val="0"/>
        <c:ser>
          <c:idx val="0"/>
          <c:order val="0"/>
          <c:tx>
            <c:strRef>
              <c:f>'12Mo Totals'!$L$4</c:f>
              <c:strCache>
                <c:ptCount val="1"/>
                <c:pt idx="0">
                  <c:v>Finance and Insurance</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Totals'!$L$5:$L$113</c:f>
              <c:numCache>
                <c:formatCode>General</c:formatCode>
                <c:ptCount val="109"/>
                <c:pt idx="0">
                  <c:v>81002000</c:v>
                </c:pt>
                <c:pt idx="1">
                  <c:v>80052000</c:v>
                </c:pt>
                <c:pt idx="2">
                  <c:v>81680000</c:v>
                </c:pt>
                <c:pt idx="3">
                  <c:v>82090000</c:v>
                </c:pt>
                <c:pt idx="4">
                  <c:v>80093000</c:v>
                </c:pt>
                <c:pt idx="5">
                  <c:v>81699000</c:v>
                </c:pt>
                <c:pt idx="6">
                  <c:v>80800000</c:v>
                </c:pt>
                <c:pt idx="7">
                  <c:v>80677000</c:v>
                </c:pt>
                <c:pt idx="8">
                  <c:v>82183000</c:v>
                </c:pt>
                <c:pt idx="9">
                  <c:v>80932000</c:v>
                </c:pt>
                <c:pt idx="10">
                  <c:v>81919000</c:v>
                </c:pt>
                <c:pt idx="11">
                  <c:v>71493000</c:v>
                </c:pt>
                <c:pt idx="12">
                  <c:v>69254000</c:v>
                </c:pt>
                <c:pt idx="13">
                  <c:v>68798000</c:v>
                </c:pt>
                <c:pt idx="14">
                  <c:v>67690000</c:v>
                </c:pt>
                <c:pt idx="15">
                  <c:v>65011000</c:v>
                </c:pt>
                <c:pt idx="16">
                  <c:v>65698000</c:v>
                </c:pt>
                <c:pt idx="17">
                  <c:v>68862000</c:v>
                </c:pt>
                <c:pt idx="18">
                  <c:v>66156000</c:v>
                </c:pt>
                <c:pt idx="19">
                  <c:v>66585000</c:v>
                </c:pt>
                <c:pt idx="20">
                  <c:v>66999000</c:v>
                </c:pt>
                <c:pt idx="21">
                  <c:v>69185000</c:v>
                </c:pt>
                <c:pt idx="22">
                  <c:v>68496000</c:v>
                </c:pt>
                <c:pt idx="23">
                  <c:v>74295000</c:v>
                </c:pt>
                <c:pt idx="24">
                  <c:v>76893000</c:v>
                </c:pt>
                <c:pt idx="25">
                  <c:v>76888000</c:v>
                </c:pt>
                <c:pt idx="26">
                  <c:v>75303000</c:v>
                </c:pt>
                <c:pt idx="27">
                  <c:v>77019000</c:v>
                </c:pt>
                <c:pt idx="28">
                  <c:v>75039000</c:v>
                </c:pt>
                <c:pt idx="29">
                  <c:v>72579000</c:v>
                </c:pt>
                <c:pt idx="30">
                  <c:v>73457000</c:v>
                </c:pt>
                <c:pt idx="31">
                  <c:v>77872000</c:v>
                </c:pt>
                <c:pt idx="32">
                  <c:v>80467000</c:v>
                </c:pt>
                <c:pt idx="33">
                  <c:v>78134000</c:v>
                </c:pt>
                <c:pt idx="34">
                  <c:v>74321000</c:v>
                </c:pt>
                <c:pt idx="35">
                  <c:v>73520000</c:v>
                </c:pt>
                <c:pt idx="36">
                  <c:v>68326000</c:v>
                </c:pt>
                <c:pt idx="37">
                  <c:v>64978000</c:v>
                </c:pt>
                <c:pt idx="38">
                  <c:v>67398000</c:v>
                </c:pt>
                <c:pt idx="39">
                  <c:v>74629000</c:v>
                </c:pt>
                <c:pt idx="40">
                  <c:v>81100000</c:v>
                </c:pt>
                <c:pt idx="41">
                  <c:v>79367000</c:v>
                </c:pt>
                <c:pt idx="42">
                  <c:v>82847000</c:v>
                </c:pt>
                <c:pt idx="43">
                  <c:v>77434000</c:v>
                </c:pt>
                <c:pt idx="44">
                  <c:v>74800000</c:v>
                </c:pt>
                <c:pt idx="45">
                  <c:v>75769000</c:v>
                </c:pt>
                <c:pt idx="46">
                  <c:v>79408000</c:v>
                </c:pt>
                <c:pt idx="47">
                  <c:v>80924000</c:v>
                </c:pt>
                <c:pt idx="48">
                  <c:v>84796000</c:v>
                </c:pt>
                <c:pt idx="49">
                  <c:v>88097000</c:v>
                </c:pt>
                <c:pt idx="50">
                  <c:v>91451000</c:v>
                </c:pt>
                <c:pt idx="51">
                  <c:v>107363000</c:v>
                </c:pt>
                <c:pt idx="52">
                  <c:v>103053000</c:v>
                </c:pt>
                <c:pt idx="53">
                  <c:v>109582000</c:v>
                </c:pt>
                <c:pt idx="54">
                  <c:v>107613000</c:v>
                </c:pt>
                <c:pt idx="55">
                  <c:v>109058000</c:v>
                </c:pt>
                <c:pt idx="56">
                  <c:v>111849000</c:v>
                </c:pt>
                <c:pt idx="57">
                  <c:v>111020000</c:v>
                </c:pt>
                <c:pt idx="58">
                  <c:v>109271000</c:v>
                </c:pt>
                <c:pt idx="59">
                  <c:v>110914000</c:v>
                </c:pt>
                <c:pt idx="60">
                  <c:v>112347000</c:v>
                </c:pt>
                <c:pt idx="61">
                  <c:v>112871000</c:v>
                </c:pt>
                <c:pt idx="62">
                  <c:v>112588000</c:v>
                </c:pt>
                <c:pt idx="63">
                  <c:v>94824000</c:v>
                </c:pt>
                <c:pt idx="64">
                  <c:v>93868000</c:v>
                </c:pt>
                <c:pt idx="65">
                  <c:v>94341000</c:v>
                </c:pt>
                <c:pt idx="66">
                  <c:v>94488000</c:v>
                </c:pt>
                <c:pt idx="67">
                  <c:v>93079000</c:v>
                </c:pt>
                <c:pt idx="68">
                  <c:v>93014000</c:v>
                </c:pt>
                <c:pt idx="69">
                  <c:v>90617000</c:v>
                </c:pt>
                <c:pt idx="70">
                  <c:v>90577000</c:v>
                </c:pt>
                <c:pt idx="71">
                  <c:v>105373000</c:v>
                </c:pt>
                <c:pt idx="72">
                  <c:v>105209000</c:v>
                </c:pt>
                <c:pt idx="73">
                  <c:v>104940000</c:v>
                </c:pt>
                <c:pt idx="74">
                  <c:v>100426000</c:v>
                </c:pt>
                <c:pt idx="75">
                  <c:v>99801000</c:v>
                </c:pt>
                <c:pt idx="76">
                  <c:v>103513000</c:v>
                </c:pt>
                <c:pt idx="77">
                  <c:v>102426000</c:v>
                </c:pt>
                <c:pt idx="78">
                  <c:v>96501000</c:v>
                </c:pt>
                <c:pt idx="79">
                  <c:v>96403000</c:v>
                </c:pt>
                <c:pt idx="80">
                  <c:v>97087000</c:v>
                </c:pt>
                <c:pt idx="81">
                  <c:v>99340000</c:v>
                </c:pt>
                <c:pt idx="82">
                  <c:v>93747000</c:v>
                </c:pt>
                <c:pt idx="83">
                  <c:v>80704000</c:v>
                </c:pt>
                <c:pt idx="84">
                  <c:v>80237000</c:v>
                </c:pt>
                <c:pt idx="85">
                  <c:v>79448000</c:v>
                </c:pt>
                <c:pt idx="86">
                  <c:v>78459000</c:v>
                </c:pt>
                <c:pt idx="87">
                  <c:v>82378000</c:v>
                </c:pt>
                <c:pt idx="88">
                  <c:v>81880000</c:v>
                </c:pt>
                <c:pt idx="89">
                  <c:v>93771000</c:v>
                </c:pt>
                <c:pt idx="90">
                  <c:v>99668000</c:v>
                </c:pt>
                <c:pt idx="91">
                  <c:v>99361000</c:v>
                </c:pt>
                <c:pt idx="92">
                  <c:v>105005000</c:v>
                </c:pt>
                <c:pt idx="93">
                  <c:v>104431000</c:v>
                </c:pt>
                <c:pt idx="94">
                  <c:v>113596000</c:v>
                </c:pt>
                <c:pt idx="95">
                  <c:v>119190000</c:v>
                </c:pt>
                <c:pt idx="96">
                  <c:v>118441000</c:v>
                </c:pt>
                <c:pt idx="97">
                  <c:v>118846000</c:v>
                </c:pt>
                <c:pt idx="98">
                  <c:v>121234000</c:v>
                </c:pt>
                <c:pt idx="99">
                  <c:v>138025000</c:v>
                </c:pt>
                <c:pt idx="100">
                  <c:v>137457000</c:v>
                </c:pt>
                <c:pt idx="101">
                  <c:v>133410000</c:v>
                </c:pt>
                <c:pt idx="102">
                  <c:v>133850000</c:v>
                </c:pt>
                <c:pt idx="103">
                  <c:v>131670000</c:v>
                </c:pt>
                <c:pt idx="104">
                  <c:v>135696000</c:v>
                </c:pt>
                <c:pt idx="105">
                  <c:v>140170000</c:v>
                </c:pt>
                <c:pt idx="106">
                  <c:v>138464000</c:v>
                </c:pt>
                <c:pt idx="107">
                  <c:v>143461000</c:v>
                </c:pt>
                <c:pt idx="108">
                  <c:v>143398000</c:v>
                </c:pt>
              </c:numCache>
            </c:numRef>
          </c:val>
          <c:smooth val="0"/>
          <c:extLst xmlns:c16r2="http://schemas.microsoft.com/office/drawing/2015/06/chart">
            <c:ext xmlns:c16="http://schemas.microsoft.com/office/drawing/2014/chart" uri="{C3380CC4-5D6E-409C-BE32-E72D297353CC}">
              <c16:uniqueId val="{00000001-E753-47BF-ABA9-042A531BF367}"/>
            </c:ext>
          </c:extLst>
        </c:ser>
        <c:dLbls>
          <c:showLegendKey val="0"/>
          <c:showVal val="0"/>
          <c:showCatName val="0"/>
          <c:showSerName val="0"/>
          <c:showPercent val="0"/>
          <c:showBubbleSize val="0"/>
        </c:dLbls>
        <c:marker val="1"/>
        <c:smooth val="0"/>
        <c:axId val="609045144"/>
        <c:axId val="609045536"/>
      </c:lineChart>
      <c:dateAx>
        <c:axId val="609045144"/>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700" b="0" i="0" u="none" strike="noStrike" baseline="0">
                <a:solidFill>
                  <a:srgbClr val="000000"/>
                </a:solidFill>
                <a:latin typeface="Arial"/>
                <a:ea typeface="Arial"/>
                <a:cs typeface="Arial"/>
              </a:defRPr>
            </a:pPr>
            <a:endParaRPr lang="en-US"/>
          </a:p>
        </c:txPr>
        <c:crossAx val="609045536"/>
        <c:crossesAt val="0"/>
        <c:auto val="1"/>
        <c:lblOffset val="100"/>
        <c:baseTimeUnit val="months"/>
        <c:majorUnit val="6"/>
        <c:majorTimeUnit val="months"/>
        <c:minorUnit val="3"/>
        <c:minorTimeUnit val="months"/>
      </c:dateAx>
      <c:valAx>
        <c:axId val="609045536"/>
        <c:scaling>
          <c:orientation val="minMax"/>
          <c:max val="150000000"/>
        </c:scaling>
        <c:delete val="0"/>
        <c:axPos val="l"/>
        <c:majorGridlines>
          <c:spPr>
            <a:ln w="3175">
              <a:solidFill>
                <a:srgbClr val="C0C0C0"/>
              </a:solidFill>
              <a:prstDash val="sysDash"/>
            </a:ln>
          </c:spPr>
        </c:majorGridlines>
        <c:title>
          <c:tx>
            <c:rich>
              <a:bodyPr/>
              <a:lstStyle/>
              <a:p>
                <a:pPr>
                  <a:defRPr sz="1025"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37179571303587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45144"/>
        <c:crosses val="autoZero"/>
        <c:crossBetween val="between"/>
        <c:majorUnit val="25000000"/>
        <c:minorUnit val="300000"/>
        <c:dispUnits>
          <c:builtInUnit val="millions"/>
        </c:dispUnits>
      </c:valAx>
      <c:catAx>
        <c:axId val="609045928"/>
        <c:scaling>
          <c:orientation val="minMax"/>
        </c:scaling>
        <c:delete val="1"/>
        <c:axPos val="b"/>
        <c:majorTickMark val="out"/>
        <c:minorTickMark val="none"/>
        <c:tickLblPos val="nextTo"/>
        <c:crossAx val="609046320"/>
        <c:crosses val="autoZero"/>
        <c:auto val="1"/>
        <c:lblAlgn val="ctr"/>
        <c:lblOffset val="100"/>
        <c:noMultiLvlLbl val="0"/>
      </c:catAx>
      <c:valAx>
        <c:axId val="609046320"/>
        <c:scaling>
          <c:orientation val="minMax"/>
          <c:max val="150000000"/>
          <c:min val="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45928"/>
        <c:crosses val="max"/>
        <c:crossBetween val="between"/>
        <c:majorUnit val="25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74880763116058"/>
          <c:y val="3.6458333333333336E-2"/>
          <c:w val="0.82988871224165339"/>
          <c:h val="0.80208333333333337"/>
        </c:manualLayout>
      </c:layout>
      <c:barChart>
        <c:barDir val="col"/>
        <c:grouping val="clustered"/>
        <c:varyColors val="0"/>
        <c:ser>
          <c:idx val="1"/>
          <c:order val="1"/>
          <c:spPr>
            <a:solidFill>
              <a:srgbClr val="CCFFFF"/>
            </a:solidFill>
            <a:ln w="25400">
              <a:noFill/>
            </a:ln>
          </c:spPr>
          <c:invertIfNegative val="0"/>
          <c:val>
            <c:numRef>
              <c:f>'12Mo Totals'!$M$119:$M$227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30000000</c:v>
                </c:pt>
                <c:pt idx="14">
                  <c:v>30000000</c:v>
                </c:pt>
                <c:pt idx="15">
                  <c:v>30000000</c:v>
                </c:pt>
                <c:pt idx="16">
                  <c:v>30000000</c:v>
                </c:pt>
                <c:pt idx="17">
                  <c:v>30000000</c:v>
                </c:pt>
                <c:pt idx="18">
                  <c:v>30000000</c:v>
                </c:pt>
                <c:pt idx="19">
                  <c:v>30000000</c:v>
                </c:pt>
                <c:pt idx="20">
                  <c:v>30000000</c:v>
                </c:pt>
                <c:pt idx="21">
                  <c:v>30000000</c:v>
                </c:pt>
                <c:pt idx="22">
                  <c:v>30000000</c:v>
                </c:pt>
                <c:pt idx="23">
                  <c:v>30000000</c:v>
                </c:pt>
                <c:pt idx="24">
                  <c:v>30000000</c:v>
                </c:pt>
                <c:pt idx="25">
                  <c:v>0</c:v>
                </c:pt>
                <c:pt idx="26">
                  <c:v>0</c:v>
                </c:pt>
                <c:pt idx="27">
                  <c:v>0</c:v>
                </c:pt>
                <c:pt idx="28">
                  <c:v>0</c:v>
                </c:pt>
                <c:pt idx="29">
                  <c:v>0</c:v>
                </c:pt>
                <c:pt idx="30">
                  <c:v>0</c:v>
                </c:pt>
                <c:pt idx="31">
                  <c:v>0</c:v>
                </c:pt>
                <c:pt idx="32">
                  <c:v>0</c:v>
                </c:pt>
                <c:pt idx="33">
                  <c:v>0</c:v>
                </c:pt>
                <c:pt idx="34">
                  <c:v>0</c:v>
                </c:pt>
                <c:pt idx="35">
                  <c:v>0</c:v>
                </c:pt>
                <c:pt idx="36">
                  <c:v>0</c:v>
                </c:pt>
                <c:pt idx="37">
                  <c:v>30000000</c:v>
                </c:pt>
                <c:pt idx="38">
                  <c:v>30000000</c:v>
                </c:pt>
                <c:pt idx="39">
                  <c:v>30000000</c:v>
                </c:pt>
                <c:pt idx="40">
                  <c:v>30000000</c:v>
                </c:pt>
                <c:pt idx="41">
                  <c:v>30000000</c:v>
                </c:pt>
                <c:pt idx="42">
                  <c:v>30000000</c:v>
                </c:pt>
                <c:pt idx="43">
                  <c:v>30000000</c:v>
                </c:pt>
                <c:pt idx="44">
                  <c:v>30000000</c:v>
                </c:pt>
                <c:pt idx="45">
                  <c:v>30000000</c:v>
                </c:pt>
                <c:pt idx="46">
                  <c:v>30000000</c:v>
                </c:pt>
                <c:pt idx="47">
                  <c:v>30000000</c:v>
                </c:pt>
                <c:pt idx="48">
                  <c:v>30000000</c:v>
                </c:pt>
                <c:pt idx="49">
                  <c:v>0</c:v>
                </c:pt>
                <c:pt idx="50">
                  <c:v>0</c:v>
                </c:pt>
                <c:pt idx="51">
                  <c:v>0</c:v>
                </c:pt>
                <c:pt idx="52">
                  <c:v>0</c:v>
                </c:pt>
                <c:pt idx="53">
                  <c:v>0</c:v>
                </c:pt>
                <c:pt idx="54">
                  <c:v>0</c:v>
                </c:pt>
                <c:pt idx="55">
                  <c:v>0</c:v>
                </c:pt>
                <c:pt idx="56">
                  <c:v>0</c:v>
                </c:pt>
                <c:pt idx="57">
                  <c:v>0</c:v>
                </c:pt>
                <c:pt idx="58">
                  <c:v>0</c:v>
                </c:pt>
                <c:pt idx="59">
                  <c:v>0</c:v>
                </c:pt>
                <c:pt idx="60">
                  <c:v>0</c:v>
                </c:pt>
                <c:pt idx="61">
                  <c:v>30000000</c:v>
                </c:pt>
                <c:pt idx="62">
                  <c:v>30000000</c:v>
                </c:pt>
                <c:pt idx="63">
                  <c:v>30000000</c:v>
                </c:pt>
                <c:pt idx="64">
                  <c:v>30000000</c:v>
                </c:pt>
                <c:pt idx="65">
                  <c:v>30000000</c:v>
                </c:pt>
                <c:pt idx="66">
                  <c:v>30000000</c:v>
                </c:pt>
                <c:pt idx="67">
                  <c:v>30000000</c:v>
                </c:pt>
                <c:pt idx="68">
                  <c:v>30000000</c:v>
                </c:pt>
                <c:pt idx="69">
                  <c:v>30000000</c:v>
                </c:pt>
                <c:pt idx="70">
                  <c:v>30000000</c:v>
                </c:pt>
                <c:pt idx="71">
                  <c:v>30000000</c:v>
                </c:pt>
                <c:pt idx="72">
                  <c:v>30000000</c:v>
                </c:pt>
                <c:pt idx="73">
                  <c:v>0</c:v>
                </c:pt>
                <c:pt idx="74">
                  <c:v>0</c:v>
                </c:pt>
                <c:pt idx="75">
                  <c:v>0</c:v>
                </c:pt>
                <c:pt idx="76">
                  <c:v>0</c:v>
                </c:pt>
                <c:pt idx="77">
                  <c:v>0</c:v>
                </c:pt>
                <c:pt idx="78">
                  <c:v>0</c:v>
                </c:pt>
                <c:pt idx="79">
                  <c:v>0</c:v>
                </c:pt>
                <c:pt idx="80">
                  <c:v>0</c:v>
                </c:pt>
                <c:pt idx="81">
                  <c:v>0</c:v>
                </c:pt>
                <c:pt idx="82">
                  <c:v>0</c:v>
                </c:pt>
                <c:pt idx="83">
                  <c:v>0</c:v>
                </c:pt>
                <c:pt idx="84">
                  <c:v>0</c:v>
                </c:pt>
                <c:pt idx="85">
                  <c:v>30000000</c:v>
                </c:pt>
                <c:pt idx="86">
                  <c:v>30000000</c:v>
                </c:pt>
                <c:pt idx="87">
                  <c:v>30000000</c:v>
                </c:pt>
                <c:pt idx="88">
                  <c:v>30000000</c:v>
                </c:pt>
                <c:pt idx="89">
                  <c:v>30000000</c:v>
                </c:pt>
                <c:pt idx="90">
                  <c:v>30000000</c:v>
                </c:pt>
                <c:pt idx="91">
                  <c:v>30000000</c:v>
                </c:pt>
                <c:pt idx="92">
                  <c:v>30000000</c:v>
                </c:pt>
                <c:pt idx="93">
                  <c:v>30000000</c:v>
                </c:pt>
                <c:pt idx="94">
                  <c:v>30000000</c:v>
                </c:pt>
                <c:pt idx="95">
                  <c:v>30000000</c:v>
                </c:pt>
                <c:pt idx="96">
                  <c:v>30000000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4B3D-4CFA-8A11-276279B8B613}"/>
            </c:ext>
          </c:extLst>
        </c:ser>
        <c:dLbls>
          <c:showLegendKey val="0"/>
          <c:showVal val="0"/>
          <c:showCatName val="0"/>
          <c:showSerName val="0"/>
          <c:showPercent val="0"/>
          <c:showBubbleSize val="0"/>
        </c:dLbls>
        <c:gapWidth val="0"/>
        <c:axId val="609047888"/>
        <c:axId val="609048280"/>
      </c:barChart>
      <c:lineChart>
        <c:grouping val="standard"/>
        <c:varyColors val="0"/>
        <c:ser>
          <c:idx val="0"/>
          <c:order val="0"/>
          <c:tx>
            <c:strRef>
              <c:f>'12Mo Totals'!$M$4</c:f>
              <c:strCache>
                <c:ptCount val="1"/>
                <c:pt idx="0">
                  <c:v>Real Estate and Rental and Leasing</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Totals'!$M$5:$M$113</c:f>
              <c:numCache>
                <c:formatCode>General</c:formatCode>
                <c:ptCount val="109"/>
                <c:pt idx="0">
                  <c:v>8594000</c:v>
                </c:pt>
                <c:pt idx="1">
                  <c:v>8754000</c:v>
                </c:pt>
                <c:pt idx="2">
                  <c:v>9255000</c:v>
                </c:pt>
                <c:pt idx="3">
                  <c:v>8983000</c:v>
                </c:pt>
                <c:pt idx="4">
                  <c:v>9485000</c:v>
                </c:pt>
                <c:pt idx="5">
                  <c:v>9944000</c:v>
                </c:pt>
                <c:pt idx="6">
                  <c:v>9845000</c:v>
                </c:pt>
                <c:pt idx="7">
                  <c:v>9736000</c:v>
                </c:pt>
                <c:pt idx="8">
                  <c:v>10241000</c:v>
                </c:pt>
                <c:pt idx="9">
                  <c:v>12253000</c:v>
                </c:pt>
                <c:pt idx="10">
                  <c:v>12259000</c:v>
                </c:pt>
                <c:pt idx="11">
                  <c:v>12541000</c:v>
                </c:pt>
                <c:pt idx="12">
                  <c:v>9255000</c:v>
                </c:pt>
                <c:pt idx="13">
                  <c:v>9225000</c:v>
                </c:pt>
                <c:pt idx="14">
                  <c:v>9107000</c:v>
                </c:pt>
                <c:pt idx="15">
                  <c:v>9264000</c:v>
                </c:pt>
                <c:pt idx="16">
                  <c:v>8739000</c:v>
                </c:pt>
                <c:pt idx="17">
                  <c:v>8399000</c:v>
                </c:pt>
                <c:pt idx="18">
                  <c:v>8433000</c:v>
                </c:pt>
                <c:pt idx="19">
                  <c:v>8457000</c:v>
                </c:pt>
                <c:pt idx="20">
                  <c:v>7954000</c:v>
                </c:pt>
                <c:pt idx="21">
                  <c:v>6704000</c:v>
                </c:pt>
                <c:pt idx="22">
                  <c:v>6672000</c:v>
                </c:pt>
                <c:pt idx="23">
                  <c:v>6688000</c:v>
                </c:pt>
                <c:pt idx="24">
                  <c:v>6940000</c:v>
                </c:pt>
                <c:pt idx="25">
                  <c:v>6928000</c:v>
                </c:pt>
                <c:pt idx="26">
                  <c:v>7219000</c:v>
                </c:pt>
                <c:pt idx="27">
                  <c:v>6902000</c:v>
                </c:pt>
                <c:pt idx="28">
                  <c:v>6953000</c:v>
                </c:pt>
                <c:pt idx="29">
                  <c:v>7262000</c:v>
                </c:pt>
                <c:pt idx="30">
                  <c:v>7168000</c:v>
                </c:pt>
                <c:pt idx="31">
                  <c:v>7870000</c:v>
                </c:pt>
                <c:pt idx="32">
                  <c:v>9510000</c:v>
                </c:pt>
                <c:pt idx="33">
                  <c:v>9615000</c:v>
                </c:pt>
                <c:pt idx="34">
                  <c:v>9359000</c:v>
                </c:pt>
                <c:pt idx="35">
                  <c:v>10220000</c:v>
                </c:pt>
                <c:pt idx="36">
                  <c:v>11369000</c:v>
                </c:pt>
                <c:pt idx="37">
                  <c:v>11346000</c:v>
                </c:pt>
                <c:pt idx="38">
                  <c:v>11859000</c:v>
                </c:pt>
                <c:pt idx="39">
                  <c:v>12034000</c:v>
                </c:pt>
                <c:pt idx="40">
                  <c:v>12910000</c:v>
                </c:pt>
                <c:pt idx="41">
                  <c:v>12533000</c:v>
                </c:pt>
                <c:pt idx="42">
                  <c:v>12537000</c:v>
                </c:pt>
                <c:pt idx="43">
                  <c:v>12109000</c:v>
                </c:pt>
                <c:pt idx="44">
                  <c:v>11045000</c:v>
                </c:pt>
                <c:pt idx="45">
                  <c:v>11418000</c:v>
                </c:pt>
                <c:pt idx="46">
                  <c:v>11548000</c:v>
                </c:pt>
                <c:pt idx="47">
                  <c:v>8724000</c:v>
                </c:pt>
                <c:pt idx="48">
                  <c:v>7897000</c:v>
                </c:pt>
                <c:pt idx="49">
                  <c:v>7857000</c:v>
                </c:pt>
                <c:pt idx="50">
                  <c:v>8077000</c:v>
                </c:pt>
                <c:pt idx="51">
                  <c:v>8759000</c:v>
                </c:pt>
                <c:pt idx="52">
                  <c:v>7977000</c:v>
                </c:pt>
                <c:pt idx="53">
                  <c:v>9465000</c:v>
                </c:pt>
                <c:pt idx="54">
                  <c:v>10174000</c:v>
                </c:pt>
                <c:pt idx="55">
                  <c:v>10635000</c:v>
                </c:pt>
                <c:pt idx="56">
                  <c:v>10775000</c:v>
                </c:pt>
                <c:pt idx="57">
                  <c:v>11029000</c:v>
                </c:pt>
                <c:pt idx="58">
                  <c:v>10963000</c:v>
                </c:pt>
                <c:pt idx="59">
                  <c:v>12754000</c:v>
                </c:pt>
                <c:pt idx="60">
                  <c:v>13000000</c:v>
                </c:pt>
                <c:pt idx="61">
                  <c:v>13506000</c:v>
                </c:pt>
                <c:pt idx="62">
                  <c:v>13350000</c:v>
                </c:pt>
                <c:pt idx="63">
                  <c:v>14349000</c:v>
                </c:pt>
                <c:pt idx="64">
                  <c:v>15110000</c:v>
                </c:pt>
                <c:pt idx="65">
                  <c:v>15562000</c:v>
                </c:pt>
                <c:pt idx="66">
                  <c:v>15024000</c:v>
                </c:pt>
                <c:pt idx="67">
                  <c:v>14869000</c:v>
                </c:pt>
                <c:pt idx="68">
                  <c:v>15160000</c:v>
                </c:pt>
                <c:pt idx="69">
                  <c:v>14279000</c:v>
                </c:pt>
                <c:pt idx="70">
                  <c:v>14282000</c:v>
                </c:pt>
                <c:pt idx="71">
                  <c:v>15500000</c:v>
                </c:pt>
                <c:pt idx="72">
                  <c:v>15212000</c:v>
                </c:pt>
                <c:pt idx="73">
                  <c:v>14804000</c:v>
                </c:pt>
                <c:pt idx="74">
                  <c:v>14042000</c:v>
                </c:pt>
                <c:pt idx="75">
                  <c:v>14027000</c:v>
                </c:pt>
                <c:pt idx="76">
                  <c:v>12939000</c:v>
                </c:pt>
                <c:pt idx="77">
                  <c:v>12967000</c:v>
                </c:pt>
                <c:pt idx="78">
                  <c:v>12844000</c:v>
                </c:pt>
                <c:pt idx="79">
                  <c:v>12376000</c:v>
                </c:pt>
                <c:pt idx="80">
                  <c:v>12452000</c:v>
                </c:pt>
                <c:pt idx="81">
                  <c:v>13486000</c:v>
                </c:pt>
                <c:pt idx="82">
                  <c:v>13716000</c:v>
                </c:pt>
                <c:pt idx="83">
                  <c:v>13691000</c:v>
                </c:pt>
                <c:pt idx="84">
                  <c:v>13671000</c:v>
                </c:pt>
                <c:pt idx="85">
                  <c:v>13404000</c:v>
                </c:pt>
                <c:pt idx="86">
                  <c:v>12897000</c:v>
                </c:pt>
                <c:pt idx="87">
                  <c:v>14149000</c:v>
                </c:pt>
                <c:pt idx="88">
                  <c:v>14492000</c:v>
                </c:pt>
                <c:pt idx="89">
                  <c:v>14154000</c:v>
                </c:pt>
                <c:pt idx="90">
                  <c:v>14176000</c:v>
                </c:pt>
                <c:pt idx="91">
                  <c:v>14281000</c:v>
                </c:pt>
                <c:pt idx="92">
                  <c:v>13339000</c:v>
                </c:pt>
                <c:pt idx="93">
                  <c:v>12102000</c:v>
                </c:pt>
                <c:pt idx="94">
                  <c:v>11921000</c:v>
                </c:pt>
                <c:pt idx="95">
                  <c:v>12595000</c:v>
                </c:pt>
                <c:pt idx="96">
                  <c:v>13211000</c:v>
                </c:pt>
                <c:pt idx="97">
                  <c:v>13447000</c:v>
                </c:pt>
                <c:pt idx="98">
                  <c:v>16761000</c:v>
                </c:pt>
                <c:pt idx="99">
                  <c:v>16522000</c:v>
                </c:pt>
                <c:pt idx="100">
                  <c:v>17763000</c:v>
                </c:pt>
                <c:pt idx="101">
                  <c:v>17386000</c:v>
                </c:pt>
                <c:pt idx="102">
                  <c:v>17421000</c:v>
                </c:pt>
                <c:pt idx="103">
                  <c:v>17415000</c:v>
                </c:pt>
                <c:pt idx="104">
                  <c:v>27076000</c:v>
                </c:pt>
                <c:pt idx="105">
                  <c:v>28355000</c:v>
                </c:pt>
                <c:pt idx="106">
                  <c:v>28512000</c:v>
                </c:pt>
                <c:pt idx="107">
                  <c:v>27232000</c:v>
                </c:pt>
                <c:pt idx="108">
                  <c:v>26604000</c:v>
                </c:pt>
              </c:numCache>
            </c:numRef>
          </c:val>
          <c:smooth val="0"/>
          <c:extLst xmlns:c16r2="http://schemas.microsoft.com/office/drawing/2015/06/chart">
            <c:ext xmlns:c16="http://schemas.microsoft.com/office/drawing/2014/chart" uri="{C3380CC4-5D6E-409C-BE32-E72D297353CC}">
              <c16:uniqueId val="{00000001-4B3D-4CFA-8A11-276279B8B613}"/>
            </c:ext>
          </c:extLst>
        </c:ser>
        <c:dLbls>
          <c:showLegendKey val="0"/>
          <c:showVal val="0"/>
          <c:showCatName val="0"/>
          <c:showSerName val="0"/>
          <c:showPercent val="0"/>
          <c:showBubbleSize val="0"/>
        </c:dLbls>
        <c:marker val="1"/>
        <c:smooth val="0"/>
        <c:axId val="609047104"/>
        <c:axId val="609047496"/>
      </c:lineChart>
      <c:dateAx>
        <c:axId val="609047104"/>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9047496"/>
        <c:crossesAt val="0"/>
        <c:auto val="1"/>
        <c:lblOffset val="100"/>
        <c:baseTimeUnit val="months"/>
        <c:majorUnit val="6"/>
        <c:majorTimeUnit val="months"/>
        <c:minorUnit val="3"/>
        <c:minorTimeUnit val="months"/>
      </c:dateAx>
      <c:valAx>
        <c:axId val="609047496"/>
        <c:scaling>
          <c:orientation val="minMax"/>
          <c:max val="3000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7.874015748031496E-3"/>
              <c:y val="0.389744641294838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47104"/>
        <c:crosses val="autoZero"/>
        <c:crossBetween val="between"/>
        <c:majorUnit val="5000000"/>
        <c:minorUnit val="100000"/>
        <c:dispUnits>
          <c:builtInUnit val="millions"/>
        </c:dispUnits>
      </c:valAx>
      <c:catAx>
        <c:axId val="609047888"/>
        <c:scaling>
          <c:orientation val="minMax"/>
        </c:scaling>
        <c:delete val="1"/>
        <c:axPos val="b"/>
        <c:majorTickMark val="out"/>
        <c:minorTickMark val="none"/>
        <c:tickLblPos val="nextTo"/>
        <c:crossAx val="609048280"/>
        <c:crossesAt val="0"/>
        <c:auto val="1"/>
        <c:lblAlgn val="ctr"/>
        <c:lblOffset val="100"/>
        <c:noMultiLvlLbl val="0"/>
      </c:catAx>
      <c:valAx>
        <c:axId val="609048280"/>
        <c:scaling>
          <c:orientation val="minMax"/>
          <c:max val="30000000"/>
          <c:min val="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47888"/>
        <c:crosses val="max"/>
        <c:crossBetween val="between"/>
        <c:majorUnit val="5000000"/>
        <c:minorUnit val="1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13513513513514"/>
          <c:y val="4.1775456919060053E-2"/>
          <c:w val="0.79809220985691576"/>
          <c:h val="0.80156657963446476"/>
        </c:manualLayout>
      </c:layout>
      <c:barChart>
        <c:barDir val="col"/>
        <c:grouping val="clustered"/>
        <c:varyColors val="0"/>
        <c:ser>
          <c:idx val="1"/>
          <c:order val="1"/>
          <c:spPr>
            <a:solidFill>
              <a:srgbClr val="CCFFFF"/>
            </a:solidFill>
            <a:ln w="25400">
              <a:noFill/>
            </a:ln>
          </c:spPr>
          <c:invertIfNegative val="0"/>
          <c:val>
            <c:numRef>
              <c:f>'12Mo Totals'!$N$119:$N$227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80000000</c:v>
                </c:pt>
                <c:pt idx="14">
                  <c:v>80000000</c:v>
                </c:pt>
                <c:pt idx="15">
                  <c:v>80000000</c:v>
                </c:pt>
                <c:pt idx="16">
                  <c:v>80000000</c:v>
                </c:pt>
                <c:pt idx="17">
                  <c:v>80000000</c:v>
                </c:pt>
                <c:pt idx="18">
                  <c:v>80000000</c:v>
                </c:pt>
                <c:pt idx="19">
                  <c:v>80000000</c:v>
                </c:pt>
                <c:pt idx="20">
                  <c:v>80000000</c:v>
                </c:pt>
                <c:pt idx="21">
                  <c:v>80000000</c:v>
                </c:pt>
                <c:pt idx="22">
                  <c:v>80000000</c:v>
                </c:pt>
                <c:pt idx="23">
                  <c:v>80000000</c:v>
                </c:pt>
                <c:pt idx="24">
                  <c:v>80000000</c:v>
                </c:pt>
                <c:pt idx="25">
                  <c:v>0</c:v>
                </c:pt>
                <c:pt idx="26">
                  <c:v>0</c:v>
                </c:pt>
                <c:pt idx="27">
                  <c:v>0</c:v>
                </c:pt>
                <c:pt idx="28">
                  <c:v>0</c:v>
                </c:pt>
                <c:pt idx="29">
                  <c:v>0</c:v>
                </c:pt>
                <c:pt idx="30">
                  <c:v>0</c:v>
                </c:pt>
                <c:pt idx="31">
                  <c:v>0</c:v>
                </c:pt>
                <c:pt idx="32">
                  <c:v>0</c:v>
                </c:pt>
                <c:pt idx="33">
                  <c:v>0</c:v>
                </c:pt>
                <c:pt idx="34">
                  <c:v>0</c:v>
                </c:pt>
                <c:pt idx="35">
                  <c:v>0</c:v>
                </c:pt>
                <c:pt idx="36">
                  <c:v>0</c:v>
                </c:pt>
                <c:pt idx="37">
                  <c:v>80000000</c:v>
                </c:pt>
                <c:pt idx="38">
                  <c:v>80000000</c:v>
                </c:pt>
                <c:pt idx="39">
                  <c:v>80000000</c:v>
                </c:pt>
                <c:pt idx="40">
                  <c:v>80000000</c:v>
                </c:pt>
                <c:pt idx="41">
                  <c:v>80000000</c:v>
                </c:pt>
                <c:pt idx="42">
                  <c:v>80000000</c:v>
                </c:pt>
                <c:pt idx="43">
                  <c:v>80000000</c:v>
                </c:pt>
                <c:pt idx="44">
                  <c:v>80000000</c:v>
                </c:pt>
                <c:pt idx="45">
                  <c:v>80000000</c:v>
                </c:pt>
                <c:pt idx="46">
                  <c:v>80000000</c:v>
                </c:pt>
                <c:pt idx="47">
                  <c:v>80000000</c:v>
                </c:pt>
                <c:pt idx="48">
                  <c:v>80000000</c:v>
                </c:pt>
                <c:pt idx="49">
                  <c:v>0</c:v>
                </c:pt>
                <c:pt idx="50">
                  <c:v>0</c:v>
                </c:pt>
                <c:pt idx="51">
                  <c:v>0</c:v>
                </c:pt>
                <c:pt idx="52">
                  <c:v>0</c:v>
                </c:pt>
                <c:pt idx="53">
                  <c:v>0</c:v>
                </c:pt>
                <c:pt idx="54">
                  <c:v>0</c:v>
                </c:pt>
                <c:pt idx="55">
                  <c:v>0</c:v>
                </c:pt>
                <c:pt idx="56">
                  <c:v>0</c:v>
                </c:pt>
                <c:pt idx="57">
                  <c:v>0</c:v>
                </c:pt>
                <c:pt idx="58">
                  <c:v>0</c:v>
                </c:pt>
                <c:pt idx="59">
                  <c:v>0</c:v>
                </c:pt>
                <c:pt idx="60">
                  <c:v>0</c:v>
                </c:pt>
                <c:pt idx="61">
                  <c:v>80000000</c:v>
                </c:pt>
                <c:pt idx="62">
                  <c:v>80000000</c:v>
                </c:pt>
                <c:pt idx="63">
                  <c:v>80000000</c:v>
                </c:pt>
                <c:pt idx="64">
                  <c:v>80000000</c:v>
                </c:pt>
                <c:pt idx="65">
                  <c:v>80000000</c:v>
                </c:pt>
                <c:pt idx="66">
                  <c:v>80000000</c:v>
                </c:pt>
                <c:pt idx="67">
                  <c:v>80000000</c:v>
                </c:pt>
                <c:pt idx="68">
                  <c:v>80000000</c:v>
                </c:pt>
                <c:pt idx="69">
                  <c:v>80000000</c:v>
                </c:pt>
                <c:pt idx="70">
                  <c:v>80000000</c:v>
                </c:pt>
                <c:pt idx="71">
                  <c:v>80000000</c:v>
                </c:pt>
                <c:pt idx="72">
                  <c:v>80000000</c:v>
                </c:pt>
                <c:pt idx="73">
                  <c:v>0</c:v>
                </c:pt>
                <c:pt idx="74">
                  <c:v>0</c:v>
                </c:pt>
                <c:pt idx="75">
                  <c:v>0</c:v>
                </c:pt>
                <c:pt idx="76">
                  <c:v>0</c:v>
                </c:pt>
                <c:pt idx="77">
                  <c:v>0</c:v>
                </c:pt>
                <c:pt idx="78">
                  <c:v>0</c:v>
                </c:pt>
                <c:pt idx="79">
                  <c:v>0</c:v>
                </c:pt>
                <c:pt idx="80">
                  <c:v>0</c:v>
                </c:pt>
                <c:pt idx="81">
                  <c:v>0</c:v>
                </c:pt>
                <c:pt idx="82">
                  <c:v>0</c:v>
                </c:pt>
                <c:pt idx="83">
                  <c:v>0</c:v>
                </c:pt>
                <c:pt idx="84">
                  <c:v>0</c:v>
                </c:pt>
                <c:pt idx="85">
                  <c:v>80000000</c:v>
                </c:pt>
                <c:pt idx="86">
                  <c:v>80000000</c:v>
                </c:pt>
                <c:pt idx="87">
                  <c:v>80000000</c:v>
                </c:pt>
                <c:pt idx="88">
                  <c:v>80000000</c:v>
                </c:pt>
                <c:pt idx="89">
                  <c:v>80000000</c:v>
                </c:pt>
                <c:pt idx="90">
                  <c:v>80000000</c:v>
                </c:pt>
                <c:pt idx="91">
                  <c:v>80000000</c:v>
                </c:pt>
                <c:pt idx="92">
                  <c:v>80000000</c:v>
                </c:pt>
                <c:pt idx="93">
                  <c:v>80000000</c:v>
                </c:pt>
                <c:pt idx="94">
                  <c:v>80000000</c:v>
                </c:pt>
                <c:pt idx="95">
                  <c:v>80000000</c:v>
                </c:pt>
                <c:pt idx="96">
                  <c:v>80000000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5024-4E6F-ACE6-8C18DF62BF0D}"/>
            </c:ext>
          </c:extLst>
        </c:ser>
        <c:dLbls>
          <c:showLegendKey val="0"/>
          <c:showVal val="0"/>
          <c:showCatName val="0"/>
          <c:showSerName val="0"/>
          <c:showPercent val="0"/>
          <c:showBubbleSize val="0"/>
        </c:dLbls>
        <c:gapWidth val="0"/>
        <c:axId val="609049848"/>
        <c:axId val="609050240"/>
      </c:barChart>
      <c:lineChart>
        <c:grouping val="standard"/>
        <c:varyColors val="0"/>
        <c:ser>
          <c:idx val="0"/>
          <c:order val="0"/>
          <c:tx>
            <c:strRef>
              <c:f>'12Mo Totals'!$N$4</c:f>
              <c:strCache>
                <c:ptCount val="1"/>
                <c:pt idx="0">
                  <c:v>Professional, Scientific, and Technical Services</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Totals'!$N$5:$N$113</c:f>
              <c:numCache>
                <c:formatCode>General</c:formatCode>
                <c:ptCount val="109"/>
                <c:pt idx="0">
                  <c:v>15326000</c:v>
                </c:pt>
                <c:pt idx="1">
                  <c:v>14828000</c:v>
                </c:pt>
                <c:pt idx="2">
                  <c:v>15536000</c:v>
                </c:pt>
                <c:pt idx="3">
                  <c:v>16407000</c:v>
                </c:pt>
                <c:pt idx="4">
                  <c:v>15539000</c:v>
                </c:pt>
                <c:pt idx="5">
                  <c:v>15614000</c:v>
                </c:pt>
                <c:pt idx="6">
                  <c:v>15505000</c:v>
                </c:pt>
                <c:pt idx="7">
                  <c:v>15464000</c:v>
                </c:pt>
                <c:pt idx="8">
                  <c:v>16049000</c:v>
                </c:pt>
                <c:pt idx="9">
                  <c:v>15913000</c:v>
                </c:pt>
                <c:pt idx="10">
                  <c:v>16033000</c:v>
                </c:pt>
                <c:pt idx="11">
                  <c:v>15623000</c:v>
                </c:pt>
                <c:pt idx="12">
                  <c:v>14873000</c:v>
                </c:pt>
                <c:pt idx="13">
                  <c:v>15420000</c:v>
                </c:pt>
                <c:pt idx="14">
                  <c:v>15182000</c:v>
                </c:pt>
                <c:pt idx="15">
                  <c:v>18134000</c:v>
                </c:pt>
                <c:pt idx="16">
                  <c:v>17727000</c:v>
                </c:pt>
                <c:pt idx="17">
                  <c:v>19423000</c:v>
                </c:pt>
                <c:pt idx="18">
                  <c:v>19481000</c:v>
                </c:pt>
                <c:pt idx="19">
                  <c:v>19621000</c:v>
                </c:pt>
                <c:pt idx="20">
                  <c:v>19998000</c:v>
                </c:pt>
                <c:pt idx="21">
                  <c:v>20454000</c:v>
                </c:pt>
                <c:pt idx="22">
                  <c:v>20647000</c:v>
                </c:pt>
                <c:pt idx="23">
                  <c:v>22684000</c:v>
                </c:pt>
                <c:pt idx="24">
                  <c:v>23510000</c:v>
                </c:pt>
                <c:pt idx="25">
                  <c:v>23294000</c:v>
                </c:pt>
                <c:pt idx="26">
                  <c:v>24070000</c:v>
                </c:pt>
                <c:pt idx="27">
                  <c:v>21421000</c:v>
                </c:pt>
                <c:pt idx="28">
                  <c:v>22119000</c:v>
                </c:pt>
                <c:pt idx="29">
                  <c:v>21929000</c:v>
                </c:pt>
                <c:pt idx="30">
                  <c:v>22277000</c:v>
                </c:pt>
                <c:pt idx="31">
                  <c:v>22426000</c:v>
                </c:pt>
                <c:pt idx="32">
                  <c:v>21881000</c:v>
                </c:pt>
                <c:pt idx="33">
                  <c:v>20802000</c:v>
                </c:pt>
                <c:pt idx="34">
                  <c:v>19872000</c:v>
                </c:pt>
                <c:pt idx="35">
                  <c:v>18574000</c:v>
                </c:pt>
                <c:pt idx="36">
                  <c:v>16982000</c:v>
                </c:pt>
                <c:pt idx="37">
                  <c:v>16673000</c:v>
                </c:pt>
                <c:pt idx="38">
                  <c:v>16760000</c:v>
                </c:pt>
                <c:pt idx="39">
                  <c:v>16900000</c:v>
                </c:pt>
                <c:pt idx="40">
                  <c:v>16841000</c:v>
                </c:pt>
                <c:pt idx="41">
                  <c:v>14914000</c:v>
                </c:pt>
                <c:pt idx="42">
                  <c:v>16355000</c:v>
                </c:pt>
                <c:pt idx="43">
                  <c:v>16543000</c:v>
                </c:pt>
                <c:pt idx="44">
                  <c:v>16976000</c:v>
                </c:pt>
                <c:pt idx="45">
                  <c:v>17149000</c:v>
                </c:pt>
                <c:pt idx="46">
                  <c:v>17734000</c:v>
                </c:pt>
                <c:pt idx="47">
                  <c:v>19431000</c:v>
                </c:pt>
                <c:pt idx="48">
                  <c:v>21019000</c:v>
                </c:pt>
                <c:pt idx="49">
                  <c:v>21871000</c:v>
                </c:pt>
                <c:pt idx="50">
                  <c:v>22148000</c:v>
                </c:pt>
                <c:pt idx="51">
                  <c:v>25408000</c:v>
                </c:pt>
                <c:pt idx="52">
                  <c:v>25002000</c:v>
                </c:pt>
                <c:pt idx="53">
                  <c:v>26904000</c:v>
                </c:pt>
                <c:pt idx="54">
                  <c:v>26147000</c:v>
                </c:pt>
                <c:pt idx="55">
                  <c:v>25789000</c:v>
                </c:pt>
                <c:pt idx="56">
                  <c:v>26080000</c:v>
                </c:pt>
                <c:pt idx="57">
                  <c:v>28024000</c:v>
                </c:pt>
                <c:pt idx="58">
                  <c:v>27722000</c:v>
                </c:pt>
                <c:pt idx="59">
                  <c:v>28695000</c:v>
                </c:pt>
                <c:pt idx="60">
                  <c:v>28652000</c:v>
                </c:pt>
                <c:pt idx="61">
                  <c:v>28467000</c:v>
                </c:pt>
                <c:pt idx="62">
                  <c:v>29478000</c:v>
                </c:pt>
                <c:pt idx="63">
                  <c:v>26538000</c:v>
                </c:pt>
                <c:pt idx="64">
                  <c:v>25560000</c:v>
                </c:pt>
                <c:pt idx="65">
                  <c:v>25187000</c:v>
                </c:pt>
                <c:pt idx="66">
                  <c:v>24219000</c:v>
                </c:pt>
                <c:pt idx="67">
                  <c:v>24083000</c:v>
                </c:pt>
                <c:pt idx="68">
                  <c:v>24168000</c:v>
                </c:pt>
                <c:pt idx="69">
                  <c:v>22788000</c:v>
                </c:pt>
                <c:pt idx="70">
                  <c:v>22663000</c:v>
                </c:pt>
                <c:pt idx="71">
                  <c:v>22525000</c:v>
                </c:pt>
                <c:pt idx="72">
                  <c:v>22450000</c:v>
                </c:pt>
                <c:pt idx="73">
                  <c:v>22037000</c:v>
                </c:pt>
                <c:pt idx="74">
                  <c:v>20723000</c:v>
                </c:pt>
                <c:pt idx="75">
                  <c:v>23619000</c:v>
                </c:pt>
                <c:pt idx="76">
                  <c:v>24657000</c:v>
                </c:pt>
                <c:pt idx="77">
                  <c:v>24063000</c:v>
                </c:pt>
                <c:pt idx="78">
                  <c:v>24312000</c:v>
                </c:pt>
                <c:pt idx="79">
                  <c:v>24247000</c:v>
                </c:pt>
                <c:pt idx="80">
                  <c:v>24686000</c:v>
                </c:pt>
                <c:pt idx="81">
                  <c:v>24288000</c:v>
                </c:pt>
                <c:pt idx="82">
                  <c:v>24343000</c:v>
                </c:pt>
                <c:pt idx="83">
                  <c:v>21642000</c:v>
                </c:pt>
                <c:pt idx="84">
                  <c:v>21701000</c:v>
                </c:pt>
                <c:pt idx="85">
                  <c:v>21800000</c:v>
                </c:pt>
                <c:pt idx="86">
                  <c:v>20366000</c:v>
                </c:pt>
                <c:pt idx="87">
                  <c:v>21449000</c:v>
                </c:pt>
                <c:pt idx="88">
                  <c:v>22181000</c:v>
                </c:pt>
                <c:pt idx="89">
                  <c:v>24136000</c:v>
                </c:pt>
                <c:pt idx="90">
                  <c:v>23860000</c:v>
                </c:pt>
                <c:pt idx="91">
                  <c:v>24495000</c:v>
                </c:pt>
                <c:pt idx="92">
                  <c:v>27071000</c:v>
                </c:pt>
                <c:pt idx="93">
                  <c:v>27391000</c:v>
                </c:pt>
                <c:pt idx="94">
                  <c:v>27502000</c:v>
                </c:pt>
                <c:pt idx="95">
                  <c:v>31326000</c:v>
                </c:pt>
                <c:pt idx="96">
                  <c:v>30270000</c:v>
                </c:pt>
                <c:pt idx="97">
                  <c:v>30394000</c:v>
                </c:pt>
                <c:pt idx="98">
                  <c:v>31416000</c:v>
                </c:pt>
                <c:pt idx="99">
                  <c:v>36171000</c:v>
                </c:pt>
                <c:pt idx="100">
                  <c:v>36270000</c:v>
                </c:pt>
                <c:pt idx="101">
                  <c:v>39547000</c:v>
                </c:pt>
                <c:pt idx="102">
                  <c:v>46569000</c:v>
                </c:pt>
                <c:pt idx="103">
                  <c:v>47551000</c:v>
                </c:pt>
                <c:pt idx="104">
                  <c:v>54553000</c:v>
                </c:pt>
                <c:pt idx="105">
                  <c:v>54604000</c:v>
                </c:pt>
                <c:pt idx="106">
                  <c:v>60522000</c:v>
                </c:pt>
                <c:pt idx="107">
                  <c:v>69724000</c:v>
                </c:pt>
                <c:pt idx="108">
                  <c:v>70416000</c:v>
                </c:pt>
              </c:numCache>
            </c:numRef>
          </c:val>
          <c:smooth val="0"/>
          <c:extLst xmlns:c16r2="http://schemas.microsoft.com/office/drawing/2015/06/chart">
            <c:ext xmlns:c16="http://schemas.microsoft.com/office/drawing/2014/chart" uri="{C3380CC4-5D6E-409C-BE32-E72D297353CC}">
              <c16:uniqueId val="{00000001-5024-4E6F-ACE6-8C18DF62BF0D}"/>
            </c:ext>
          </c:extLst>
        </c:ser>
        <c:dLbls>
          <c:showLegendKey val="0"/>
          <c:showVal val="0"/>
          <c:showCatName val="0"/>
          <c:showSerName val="0"/>
          <c:showPercent val="0"/>
          <c:showBubbleSize val="0"/>
        </c:dLbls>
        <c:marker val="1"/>
        <c:smooth val="0"/>
        <c:axId val="609049064"/>
        <c:axId val="609049456"/>
      </c:lineChart>
      <c:dateAx>
        <c:axId val="609049064"/>
        <c:scaling>
          <c:orientation val="minMax"/>
        </c:scaling>
        <c:delete val="0"/>
        <c:axPos val="b"/>
        <c:numFmt formatCode="mmm\-yy" sourceLinked="0"/>
        <c:majorTickMark val="out"/>
        <c:minorTickMark val="none"/>
        <c:tickLblPos val="nextTo"/>
        <c:spPr>
          <a:ln w="3175">
            <a:solidFill>
              <a:srgbClr val="000000"/>
            </a:solidFill>
            <a:prstDash val="solid"/>
          </a:ln>
        </c:spPr>
        <c:txPr>
          <a:bodyPr rot="-2580000" vert="horz"/>
          <a:lstStyle/>
          <a:p>
            <a:pPr>
              <a:defRPr sz="900" b="0" i="0" u="none" strike="noStrike" baseline="0">
                <a:solidFill>
                  <a:srgbClr val="000000"/>
                </a:solidFill>
                <a:latin typeface="Arial"/>
                <a:ea typeface="Arial"/>
                <a:cs typeface="Arial"/>
              </a:defRPr>
            </a:pPr>
            <a:endParaRPr lang="en-US"/>
          </a:p>
        </c:txPr>
        <c:crossAx val="609049456"/>
        <c:crossesAt val="0"/>
        <c:auto val="1"/>
        <c:lblOffset val="100"/>
        <c:baseTimeUnit val="months"/>
        <c:majorUnit val="6"/>
        <c:majorTimeUnit val="months"/>
        <c:minorUnit val="3"/>
        <c:minorTimeUnit val="months"/>
      </c:dateAx>
      <c:valAx>
        <c:axId val="609049456"/>
        <c:scaling>
          <c:orientation val="minMax"/>
          <c:max val="80000000"/>
          <c:min val="0"/>
        </c:scaling>
        <c:delete val="0"/>
        <c:axPos val="l"/>
        <c:majorGridlines>
          <c:spPr>
            <a:ln w="3175">
              <a:solidFill>
                <a:srgbClr val="C0C0C0"/>
              </a:solidFill>
              <a:prstDash val="sysDash"/>
            </a:ln>
          </c:spPr>
        </c:majorGridlines>
        <c:title>
          <c:tx>
            <c:rich>
              <a:bodyPr/>
              <a:lstStyle/>
              <a:p>
                <a:pPr>
                  <a:defRPr sz="1025"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3641032599384607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09049064"/>
        <c:crosses val="autoZero"/>
        <c:crossBetween val="between"/>
        <c:majorUnit val="10000000"/>
        <c:minorUnit val="400000"/>
        <c:dispUnits>
          <c:builtInUnit val="millions"/>
        </c:dispUnits>
      </c:valAx>
      <c:catAx>
        <c:axId val="609049848"/>
        <c:scaling>
          <c:orientation val="minMax"/>
        </c:scaling>
        <c:delete val="1"/>
        <c:axPos val="b"/>
        <c:majorTickMark val="out"/>
        <c:minorTickMark val="none"/>
        <c:tickLblPos val="nextTo"/>
        <c:crossAx val="609050240"/>
        <c:crosses val="autoZero"/>
        <c:auto val="1"/>
        <c:lblAlgn val="ctr"/>
        <c:lblOffset val="100"/>
        <c:noMultiLvlLbl val="0"/>
      </c:catAx>
      <c:valAx>
        <c:axId val="609050240"/>
        <c:scaling>
          <c:orientation val="minMax"/>
          <c:max val="80000000"/>
          <c:min val="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09049848"/>
        <c:crosses val="max"/>
        <c:crossBetween val="between"/>
        <c:majorUnit val="10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11023622047249"/>
          <c:y val="3.9649505350292755E-2"/>
          <c:w val="0.82519685039370605"/>
          <c:h val="0.82647526751463762"/>
        </c:manualLayout>
      </c:layout>
      <c:barChart>
        <c:barDir val="col"/>
        <c:grouping val="clustered"/>
        <c:varyColors val="0"/>
        <c:ser>
          <c:idx val="1"/>
          <c:order val="1"/>
          <c:spPr>
            <a:solidFill>
              <a:srgbClr val="CCFFFF"/>
            </a:solidFill>
            <a:ln w="25400">
              <a:noFill/>
            </a:ln>
          </c:spPr>
          <c:invertIfNegative val="0"/>
          <c:val>
            <c:numRef>
              <c:f>'12Mo Totals'!$O$119:$O$227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175000000</c:v>
                </c:pt>
                <c:pt idx="14">
                  <c:v>175000000</c:v>
                </c:pt>
                <c:pt idx="15">
                  <c:v>175000000</c:v>
                </c:pt>
                <c:pt idx="16">
                  <c:v>175000000</c:v>
                </c:pt>
                <c:pt idx="17">
                  <c:v>175000000</c:v>
                </c:pt>
                <c:pt idx="18">
                  <c:v>175000000</c:v>
                </c:pt>
                <c:pt idx="19">
                  <c:v>175000000</c:v>
                </c:pt>
                <c:pt idx="20">
                  <c:v>175000000</c:v>
                </c:pt>
                <c:pt idx="21">
                  <c:v>175000000</c:v>
                </c:pt>
                <c:pt idx="22">
                  <c:v>175000000</c:v>
                </c:pt>
                <c:pt idx="23">
                  <c:v>175000000</c:v>
                </c:pt>
                <c:pt idx="24">
                  <c:v>175000000</c:v>
                </c:pt>
                <c:pt idx="25">
                  <c:v>0</c:v>
                </c:pt>
                <c:pt idx="26">
                  <c:v>0</c:v>
                </c:pt>
                <c:pt idx="27">
                  <c:v>0</c:v>
                </c:pt>
                <c:pt idx="28">
                  <c:v>0</c:v>
                </c:pt>
                <c:pt idx="29">
                  <c:v>0</c:v>
                </c:pt>
                <c:pt idx="30">
                  <c:v>0</c:v>
                </c:pt>
                <c:pt idx="31">
                  <c:v>0</c:v>
                </c:pt>
                <c:pt idx="32">
                  <c:v>0</c:v>
                </c:pt>
                <c:pt idx="33">
                  <c:v>0</c:v>
                </c:pt>
                <c:pt idx="34">
                  <c:v>0</c:v>
                </c:pt>
                <c:pt idx="35">
                  <c:v>0</c:v>
                </c:pt>
                <c:pt idx="36">
                  <c:v>0</c:v>
                </c:pt>
                <c:pt idx="37">
                  <c:v>175000000</c:v>
                </c:pt>
                <c:pt idx="38">
                  <c:v>175000000</c:v>
                </c:pt>
                <c:pt idx="39">
                  <c:v>175000000</c:v>
                </c:pt>
                <c:pt idx="40">
                  <c:v>175000000</c:v>
                </c:pt>
                <c:pt idx="41">
                  <c:v>175000000</c:v>
                </c:pt>
                <c:pt idx="42">
                  <c:v>175000000</c:v>
                </c:pt>
                <c:pt idx="43">
                  <c:v>175000000</c:v>
                </c:pt>
                <c:pt idx="44">
                  <c:v>175000000</c:v>
                </c:pt>
                <c:pt idx="45">
                  <c:v>175000000</c:v>
                </c:pt>
                <c:pt idx="46">
                  <c:v>175000000</c:v>
                </c:pt>
                <c:pt idx="47">
                  <c:v>175000000</c:v>
                </c:pt>
                <c:pt idx="48">
                  <c:v>175000000</c:v>
                </c:pt>
                <c:pt idx="49">
                  <c:v>0</c:v>
                </c:pt>
                <c:pt idx="50">
                  <c:v>0</c:v>
                </c:pt>
                <c:pt idx="51">
                  <c:v>0</c:v>
                </c:pt>
                <c:pt idx="52">
                  <c:v>0</c:v>
                </c:pt>
                <c:pt idx="53">
                  <c:v>0</c:v>
                </c:pt>
                <c:pt idx="54">
                  <c:v>0</c:v>
                </c:pt>
                <c:pt idx="55">
                  <c:v>0</c:v>
                </c:pt>
                <c:pt idx="56">
                  <c:v>0</c:v>
                </c:pt>
                <c:pt idx="57">
                  <c:v>0</c:v>
                </c:pt>
                <c:pt idx="58">
                  <c:v>0</c:v>
                </c:pt>
                <c:pt idx="59">
                  <c:v>0</c:v>
                </c:pt>
                <c:pt idx="60">
                  <c:v>0</c:v>
                </c:pt>
                <c:pt idx="61">
                  <c:v>175000000</c:v>
                </c:pt>
                <c:pt idx="62">
                  <c:v>175000000</c:v>
                </c:pt>
                <c:pt idx="63">
                  <c:v>175000000</c:v>
                </c:pt>
                <c:pt idx="64">
                  <c:v>175000000</c:v>
                </c:pt>
                <c:pt idx="65">
                  <c:v>175000000</c:v>
                </c:pt>
                <c:pt idx="66">
                  <c:v>175000000</c:v>
                </c:pt>
                <c:pt idx="67">
                  <c:v>175000000</c:v>
                </c:pt>
                <c:pt idx="68">
                  <c:v>175000000</c:v>
                </c:pt>
                <c:pt idx="69">
                  <c:v>175000000</c:v>
                </c:pt>
                <c:pt idx="70">
                  <c:v>175000000</c:v>
                </c:pt>
                <c:pt idx="71">
                  <c:v>175000000</c:v>
                </c:pt>
                <c:pt idx="72">
                  <c:v>175000000</c:v>
                </c:pt>
                <c:pt idx="73">
                  <c:v>0</c:v>
                </c:pt>
                <c:pt idx="74">
                  <c:v>0</c:v>
                </c:pt>
                <c:pt idx="75">
                  <c:v>0</c:v>
                </c:pt>
                <c:pt idx="76">
                  <c:v>0</c:v>
                </c:pt>
                <c:pt idx="77">
                  <c:v>0</c:v>
                </c:pt>
                <c:pt idx="78">
                  <c:v>0</c:v>
                </c:pt>
                <c:pt idx="79">
                  <c:v>0</c:v>
                </c:pt>
                <c:pt idx="80">
                  <c:v>0</c:v>
                </c:pt>
                <c:pt idx="81">
                  <c:v>0</c:v>
                </c:pt>
                <c:pt idx="82">
                  <c:v>0</c:v>
                </c:pt>
                <c:pt idx="83">
                  <c:v>0</c:v>
                </c:pt>
                <c:pt idx="84">
                  <c:v>0</c:v>
                </c:pt>
                <c:pt idx="85">
                  <c:v>175000000</c:v>
                </c:pt>
                <c:pt idx="86">
                  <c:v>175000000</c:v>
                </c:pt>
                <c:pt idx="87">
                  <c:v>175000000</c:v>
                </c:pt>
                <c:pt idx="88">
                  <c:v>175000000</c:v>
                </c:pt>
                <c:pt idx="89">
                  <c:v>175000000</c:v>
                </c:pt>
                <c:pt idx="90">
                  <c:v>175000000</c:v>
                </c:pt>
                <c:pt idx="91">
                  <c:v>175000000</c:v>
                </c:pt>
                <c:pt idx="92">
                  <c:v>175000000</c:v>
                </c:pt>
                <c:pt idx="93">
                  <c:v>175000000</c:v>
                </c:pt>
                <c:pt idx="94">
                  <c:v>175000000</c:v>
                </c:pt>
                <c:pt idx="95">
                  <c:v>175000000</c:v>
                </c:pt>
                <c:pt idx="96">
                  <c:v>175000000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25EB-40B1-86B8-79388CF472E1}"/>
            </c:ext>
          </c:extLst>
        </c:ser>
        <c:dLbls>
          <c:showLegendKey val="0"/>
          <c:showVal val="0"/>
          <c:showCatName val="0"/>
          <c:showSerName val="0"/>
          <c:showPercent val="0"/>
          <c:showBubbleSize val="0"/>
        </c:dLbls>
        <c:gapWidth val="0"/>
        <c:axId val="609051808"/>
        <c:axId val="609052200"/>
      </c:barChart>
      <c:lineChart>
        <c:grouping val="standard"/>
        <c:varyColors val="0"/>
        <c:ser>
          <c:idx val="0"/>
          <c:order val="0"/>
          <c:tx>
            <c:strRef>
              <c:f>'12Mo Totals'!$O$4</c:f>
              <c:strCache>
                <c:ptCount val="1"/>
                <c:pt idx="0">
                  <c:v>Management of Companies and Enterprises</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Totals'!$O$5:$O$113</c:f>
              <c:numCache>
                <c:formatCode>General</c:formatCode>
                <c:ptCount val="109"/>
                <c:pt idx="0">
                  <c:v>37363000</c:v>
                </c:pt>
                <c:pt idx="1">
                  <c:v>38099000</c:v>
                </c:pt>
                <c:pt idx="2">
                  <c:v>39251000</c:v>
                </c:pt>
                <c:pt idx="3">
                  <c:v>41018000</c:v>
                </c:pt>
                <c:pt idx="4">
                  <c:v>40202000</c:v>
                </c:pt>
                <c:pt idx="5">
                  <c:v>41350000</c:v>
                </c:pt>
                <c:pt idx="6">
                  <c:v>43347000</c:v>
                </c:pt>
                <c:pt idx="7">
                  <c:v>43820000</c:v>
                </c:pt>
                <c:pt idx="8">
                  <c:v>43232000</c:v>
                </c:pt>
                <c:pt idx="9">
                  <c:v>46576000</c:v>
                </c:pt>
                <c:pt idx="10">
                  <c:v>46078000</c:v>
                </c:pt>
                <c:pt idx="11">
                  <c:v>49452000</c:v>
                </c:pt>
                <c:pt idx="12">
                  <c:v>49863000</c:v>
                </c:pt>
                <c:pt idx="13">
                  <c:v>49998000</c:v>
                </c:pt>
                <c:pt idx="14">
                  <c:v>48929000</c:v>
                </c:pt>
                <c:pt idx="15">
                  <c:v>49121000</c:v>
                </c:pt>
                <c:pt idx="16">
                  <c:v>50777000</c:v>
                </c:pt>
                <c:pt idx="17">
                  <c:v>56338000</c:v>
                </c:pt>
                <c:pt idx="18">
                  <c:v>55053000</c:v>
                </c:pt>
                <c:pt idx="19">
                  <c:v>54917000</c:v>
                </c:pt>
                <c:pt idx="20">
                  <c:v>55871000</c:v>
                </c:pt>
                <c:pt idx="21">
                  <c:v>54467000</c:v>
                </c:pt>
                <c:pt idx="22">
                  <c:v>58926000</c:v>
                </c:pt>
                <c:pt idx="23">
                  <c:v>62015000</c:v>
                </c:pt>
                <c:pt idx="24">
                  <c:v>62182000</c:v>
                </c:pt>
                <c:pt idx="25">
                  <c:v>62348000</c:v>
                </c:pt>
                <c:pt idx="26">
                  <c:v>71369000</c:v>
                </c:pt>
                <c:pt idx="27">
                  <c:v>67368000</c:v>
                </c:pt>
                <c:pt idx="28">
                  <c:v>64512000</c:v>
                </c:pt>
                <c:pt idx="29">
                  <c:v>66687000</c:v>
                </c:pt>
                <c:pt idx="30">
                  <c:v>66278000</c:v>
                </c:pt>
                <c:pt idx="31">
                  <c:v>66240000</c:v>
                </c:pt>
                <c:pt idx="32">
                  <c:v>70875000</c:v>
                </c:pt>
                <c:pt idx="33">
                  <c:v>68467000</c:v>
                </c:pt>
                <c:pt idx="34">
                  <c:v>61931000</c:v>
                </c:pt>
                <c:pt idx="35">
                  <c:v>57580000</c:v>
                </c:pt>
                <c:pt idx="36">
                  <c:v>57697000</c:v>
                </c:pt>
                <c:pt idx="37">
                  <c:v>59246000</c:v>
                </c:pt>
                <c:pt idx="38">
                  <c:v>51430000</c:v>
                </c:pt>
                <c:pt idx="39">
                  <c:v>55014000</c:v>
                </c:pt>
                <c:pt idx="40">
                  <c:v>57898000</c:v>
                </c:pt>
                <c:pt idx="41">
                  <c:v>61883000</c:v>
                </c:pt>
                <c:pt idx="42">
                  <c:v>74665000</c:v>
                </c:pt>
                <c:pt idx="43">
                  <c:v>74086000</c:v>
                </c:pt>
                <c:pt idx="44">
                  <c:v>77385000</c:v>
                </c:pt>
                <c:pt idx="45">
                  <c:v>72909000</c:v>
                </c:pt>
                <c:pt idx="46">
                  <c:v>75511000</c:v>
                </c:pt>
                <c:pt idx="47">
                  <c:v>80536000</c:v>
                </c:pt>
                <c:pt idx="48">
                  <c:v>80598000</c:v>
                </c:pt>
                <c:pt idx="49">
                  <c:v>79131000</c:v>
                </c:pt>
                <c:pt idx="50">
                  <c:v>92410000</c:v>
                </c:pt>
                <c:pt idx="51">
                  <c:v>94863000</c:v>
                </c:pt>
                <c:pt idx="52">
                  <c:v>92756000</c:v>
                </c:pt>
                <c:pt idx="53">
                  <c:v>90179000</c:v>
                </c:pt>
                <c:pt idx="54">
                  <c:v>79676000</c:v>
                </c:pt>
                <c:pt idx="55">
                  <c:v>81635000</c:v>
                </c:pt>
                <c:pt idx="56">
                  <c:v>81307000</c:v>
                </c:pt>
                <c:pt idx="57">
                  <c:v>84693000</c:v>
                </c:pt>
                <c:pt idx="58">
                  <c:v>82388000</c:v>
                </c:pt>
                <c:pt idx="59">
                  <c:v>82986000</c:v>
                </c:pt>
                <c:pt idx="60">
                  <c:v>83287000</c:v>
                </c:pt>
                <c:pt idx="61">
                  <c:v>83687000</c:v>
                </c:pt>
                <c:pt idx="62">
                  <c:v>73733000</c:v>
                </c:pt>
                <c:pt idx="63">
                  <c:v>77332000</c:v>
                </c:pt>
                <c:pt idx="64">
                  <c:v>74430000</c:v>
                </c:pt>
                <c:pt idx="65">
                  <c:v>68509000</c:v>
                </c:pt>
                <c:pt idx="66">
                  <c:v>67008000</c:v>
                </c:pt>
                <c:pt idx="67">
                  <c:v>68802000</c:v>
                </c:pt>
                <c:pt idx="68">
                  <c:v>71861000</c:v>
                </c:pt>
                <c:pt idx="69">
                  <c:v>72648000</c:v>
                </c:pt>
                <c:pt idx="70">
                  <c:v>73323000</c:v>
                </c:pt>
                <c:pt idx="71">
                  <c:v>73167000</c:v>
                </c:pt>
                <c:pt idx="72">
                  <c:v>70329000</c:v>
                </c:pt>
                <c:pt idx="73">
                  <c:v>70268000</c:v>
                </c:pt>
                <c:pt idx="74">
                  <c:v>69707000</c:v>
                </c:pt>
                <c:pt idx="75">
                  <c:v>71173000</c:v>
                </c:pt>
                <c:pt idx="76">
                  <c:v>73329000</c:v>
                </c:pt>
                <c:pt idx="77">
                  <c:v>73595000</c:v>
                </c:pt>
                <c:pt idx="78">
                  <c:v>72318000</c:v>
                </c:pt>
                <c:pt idx="79">
                  <c:v>69166000</c:v>
                </c:pt>
                <c:pt idx="80">
                  <c:v>65250000</c:v>
                </c:pt>
                <c:pt idx="81">
                  <c:v>66053000</c:v>
                </c:pt>
                <c:pt idx="82">
                  <c:v>59195000</c:v>
                </c:pt>
                <c:pt idx="83">
                  <c:v>69014000</c:v>
                </c:pt>
                <c:pt idx="84">
                  <c:v>71058000</c:v>
                </c:pt>
                <c:pt idx="85">
                  <c:v>70386000</c:v>
                </c:pt>
                <c:pt idx="86">
                  <c:v>70644000</c:v>
                </c:pt>
                <c:pt idx="87">
                  <c:v>81921000</c:v>
                </c:pt>
                <c:pt idx="88">
                  <c:v>85749000</c:v>
                </c:pt>
                <c:pt idx="89">
                  <c:v>110286000</c:v>
                </c:pt>
                <c:pt idx="90">
                  <c:v>111415000</c:v>
                </c:pt>
                <c:pt idx="91">
                  <c:v>114308000</c:v>
                </c:pt>
                <c:pt idx="92">
                  <c:v>142966000</c:v>
                </c:pt>
                <c:pt idx="93">
                  <c:v>140407000</c:v>
                </c:pt>
                <c:pt idx="94">
                  <c:v>150999000</c:v>
                </c:pt>
                <c:pt idx="95">
                  <c:v>142920000</c:v>
                </c:pt>
                <c:pt idx="96">
                  <c:v>143539000</c:v>
                </c:pt>
                <c:pt idx="97">
                  <c:v>143776000</c:v>
                </c:pt>
                <c:pt idx="98">
                  <c:v>144428000</c:v>
                </c:pt>
                <c:pt idx="99">
                  <c:v>148858000</c:v>
                </c:pt>
                <c:pt idx="100">
                  <c:v>154675000</c:v>
                </c:pt>
                <c:pt idx="101">
                  <c:v>145583000</c:v>
                </c:pt>
                <c:pt idx="102">
                  <c:v>146119000</c:v>
                </c:pt>
                <c:pt idx="103">
                  <c:v>144513000</c:v>
                </c:pt>
                <c:pt idx="104">
                  <c:v>138874000</c:v>
                </c:pt>
                <c:pt idx="105">
                  <c:v>141440000</c:v>
                </c:pt>
                <c:pt idx="106">
                  <c:v>140005000</c:v>
                </c:pt>
                <c:pt idx="107">
                  <c:v>139349000</c:v>
                </c:pt>
                <c:pt idx="108">
                  <c:v>152666000</c:v>
                </c:pt>
              </c:numCache>
            </c:numRef>
          </c:val>
          <c:smooth val="0"/>
          <c:extLst xmlns:c16r2="http://schemas.microsoft.com/office/drawing/2015/06/chart">
            <c:ext xmlns:c16="http://schemas.microsoft.com/office/drawing/2014/chart" uri="{C3380CC4-5D6E-409C-BE32-E72D297353CC}">
              <c16:uniqueId val="{00000001-25EB-40B1-86B8-79388CF472E1}"/>
            </c:ext>
          </c:extLst>
        </c:ser>
        <c:dLbls>
          <c:showLegendKey val="0"/>
          <c:showVal val="0"/>
          <c:showCatName val="0"/>
          <c:showSerName val="0"/>
          <c:showPercent val="0"/>
          <c:showBubbleSize val="0"/>
        </c:dLbls>
        <c:marker val="1"/>
        <c:smooth val="0"/>
        <c:axId val="609051024"/>
        <c:axId val="609051416"/>
      </c:lineChart>
      <c:dateAx>
        <c:axId val="609051024"/>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750" b="0" i="0" u="none" strike="noStrike" baseline="0">
                <a:solidFill>
                  <a:srgbClr val="000000"/>
                </a:solidFill>
                <a:latin typeface="Arial"/>
                <a:ea typeface="Arial"/>
                <a:cs typeface="Arial"/>
              </a:defRPr>
            </a:pPr>
            <a:endParaRPr lang="en-US"/>
          </a:p>
        </c:txPr>
        <c:crossAx val="609051416"/>
        <c:crosses val="autoZero"/>
        <c:auto val="1"/>
        <c:lblOffset val="100"/>
        <c:baseTimeUnit val="months"/>
        <c:majorUnit val="6"/>
        <c:majorTimeUnit val="months"/>
        <c:minorUnit val="3"/>
        <c:minorTimeUnit val="months"/>
      </c:dateAx>
      <c:valAx>
        <c:axId val="609051416"/>
        <c:scaling>
          <c:orientation val="minMax"/>
          <c:max val="175000000.00000003"/>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Millions</a:t>
                </a:r>
              </a:p>
            </c:rich>
          </c:tx>
          <c:layout>
            <c:manualLayout>
              <c:xMode val="edge"/>
              <c:yMode val="edge"/>
              <c:x val="2.2047244094488189E-2"/>
              <c:y val="0.428206200787401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51024"/>
        <c:crosses val="autoZero"/>
        <c:crossBetween val="between"/>
        <c:majorUnit val="25000000"/>
        <c:dispUnits>
          <c:builtInUnit val="millions"/>
        </c:dispUnits>
      </c:valAx>
      <c:catAx>
        <c:axId val="609051808"/>
        <c:scaling>
          <c:orientation val="minMax"/>
        </c:scaling>
        <c:delete val="1"/>
        <c:axPos val="b"/>
        <c:majorTickMark val="out"/>
        <c:minorTickMark val="none"/>
        <c:tickLblPos val="nextTo"/>
        <c:crossAx val="609052200"/>
        <c:crosses val="autoZero"/>
        <c:auto val="1"/>
        <c:lblAlgn val="ctr"/>
        <c:lblOffset val="100"/>
        <c:noMultiLvlLbl val="0"/>
      </c:catAx>
      <c:valAx>
        <c:axId val="609052200"/>
        <c:scaling>
          <c:orientation val="minMax"/>
          <c:max val="175000000.00000003"/>
          <c:min val="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51808"/>
        <c:crosses val="max"/>
        <c:crossBetween val="between"/>
        <c:majorUnit val="25000000"/>
        <c:minorUnit val="1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68503937007874"/>
          <c:y val="5.1282179692957675E-2"/>
          <c:w val="0.82362204724409982"/>
          <c:h val="0.78376283733764052"/>
        </c:manualLayout>
      </c:layout>
      <c:barChart>
        <c:barDir val="col"/>
        <c:grouping val="clustered"/>
        <c:varyColors val="0"/>
        <c:ser>
          <c:idx val="1"/>
          <c:order val="1"/>
          <c:spPr>
            <a:solidFill>
              <a:srgbClr val="CCFFFF"/>
            </a:solidFill>
            <a:ln w="25400">
              <a:noFill/>
            </a:ln>
          </c:spPr>
          <c:invertIfNegative val="0"/>
          <c:val>
            <c:numRef>
              <c:f>'12Mo Totals'!$P$119:$P$227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25000000</c:v>
                </c:pt>
                <c:pt idx="14">
                  <c:v>25000000</c:v>
                </c:pt>
                <c:pt idx="15">
                  <c:v>25000000</c:v>
                </c:pt>
                <c:pt idx="16">
                  <c:v>25000000</c:v>
                </c:pt>
                <c:pt idx="17">
                  <c:v>25000000</c:v>
                </c:pt>
                <c:pt idx="18">
                  <c:v>25000000</c:v>
                </c:pt>
                <c:pt idx="19">
                  <c:v>25000000</c:v>
                </c:pt>
                <c:pt idx="20">
                  <c:v>25000000</c:v>
                </c:pt>
                <c:pt idx="21">
                  <c:v>25000000</c:v>
                </c:pt>
                <c:pt idx="22">
                  <c:v>25000000</c:v>
                </c:pt>
                <c:pt idx="23">
                  <c:v>25000000</c:v>
                </c:pt>
                <c:pt idx="24">
                  <c:v>25000000</c:v>
                </c:pt>
                <c:pt idx="25">
                  <c:v>0</c:v>
                </c:pt>
                <c:pt idx="26">
                  <c:v>0</c:v>
                </c:pt>
                <c:pt idx="27">
                  <c:v>0</c:v>
                </c:pt>
                <c:pt idx="28">
                  <c:v>0</c:v>
                </c:pt>
                <c:pt idx="29">
                  <c:v>0</c:v>
                </c:pt>
                <c:pt idx="30">
                  <c:v>0</c:v>
                </c:pt>
                <c:pt idx="31">
                  <c:v>0</c:v>
                </c:pt>
                <c:pt idx="32">
                  <c:v>0</c:v>
                </c:pt>
                <c:pt idx="33">
                  <c:v>0</c:v>
                </c:pt>
                <c:pt idx="34">
                  <c:v>0</c:v>
                </c:pt>
                <c:pt idx="35">
                  <c:v>0</c:v>
                </c:pt>
                <c:pt idx="36">
                  <c:v>0</c:v>
                </c:pt>
                <c:pt idx="37">
                  <c:v>25000000</c:v>
                </c:pt>
                <c:pt idx="38">
                  <c:v>25000000</c:v>
                </c:pt>
                <c:pt idx="39">
                  <c:v>25000000</c:v>
                </c:pt>
                <c:pt idx="40">
                  <c:v>25000000</c:v>
                </c:pt>
                <c:pt idx="41">
                  <c:v>25000000</c:v>
                </c:pt>
                <c:pt idx="42">
                  <c:v>25000000</c:v>
                </c:pt>
                <c:pt idx="43">
                  <c:v>25000000</c:v>
                </c:pt>
                <c:pt idx="44">
                  <c:v>25000000</c:v>
                </c:pt>
                <c:pt idx="45">
                  <c:v>25000000</c:v>
                </c:pt>
                <c:pt idx="46">
                  <c:v>25000000</c:v>
                </c:pt>
                <c:pt idx="47">
                  <c:v>25000000</c:v>
                </c:pt>
                <c:pt idx="48">
                  <c:v>25000000</c:v>
                </c:pt>
                <c:pt idx="49">
                  <c:v>0</c:v>
                </c:pt>
                <c:pt idx="50">
                  <c:v>0</c:v>
                </c:pt>
                <c:pt idx="51">
                  <c:v>0</c:v>
                </c:pt>
                <c:pt idx="52">
                  <c:v>0</c:v>
                </c:pt>
                <c:pt idx="53">
                  <c:v>0</c:v>
                </c:pt>
                <c:pt idx="54">
                  <c:v>0</c:v>
                </c:pt>
                <c:pt idx="55">
                  <c:v>0</c:v>
                </c:pt>
                <c:pt idx="56">
                  <c:v>0</c:v>
                </c:pt>
                <c:pt idx="57">
                  <c:v>0</c:v>
                </c:pt>
                <c:pt idx="58">
                  <c:v>0</c:v>
                </c:pt>
                <c:pt idx="59">
                  <c:v>0</c:v>
                </c:pt>
                <c:pt idx="60">
                  <c:v>0</c:v>
                </c:pt>
                <c:pt idx="61">
                  <c:v>25000000</c:v>
                </c:pt>
                <c:pt idx="62">
                  <c:v>25000000</c:v>
                </c:pt>
                <c:pt idx="63">
                  <c:v>25000000</c:v>
                </c:pt>
                <c:pt idx="64">
                  <c:v>25000000</c:v>
                </c:pt>
                <c:pt idx="65">
                  <c:v>25000000</c:v>
                </c:pt>
                <c:pt idx="66">
                  <c:v>25000000</c:v>
                </c:pt>
                <c:pt idx="67">
                  <c:v>25000000</c:v>
                </c:pt>
                <c:pt idx="68">
                  <c:v>25000000</c:v>
                </c:pt>
                <c:pt idx="69">
                  <c:v>25000000</c:v>
                </c:pt>
                <c:pt idx="70">
                  <c:v>25000000</c:v>
                </c:pt>
                <c:pt idx="71">
                  <c:v>25000000</c:v>
                </c:pt>
                <c:pt idx="72">
                  <c:v>25000000</c:v>
                </c:pt>
                <c:pt idx="73">
                  <c:v>0</c:v>
                </c:pt>
                <c:pt idx="74">
                  <c:v>0</c:v>
                </c:pt>
                <c:pt idx="75">
                  <c:v>0</c:v>
                </c:pt>
                <c:pt idx="76">
                  <c:v>0</c:v>
                </c:pt>
                <c:pt idx="77">
                  <c:v>0</c:v>
                </c:pt>
                <c:pt idx="78">
                  <c:v>0</c:v>
                </c:pt>
                <c:pt idx="79">
                  <c:v>0</c:v>
                </c:pt>
                <c:pt idx="80">
                  <c:v>0</c:v>
                </c:pt>
                <c:pt idx="81">
                  <c:v>0</c:v>
                </c:pt>
                <c:pt idx="82">
                  <c:v>0</c:v>
                </c:pt>
                <c:pt idx="83">
                  <c:v>0</c:v>
                </c:pt>
                <c:pt idx="84">
                  <c:v>0</c:v>
                </c:pt>
                <c:pt idx="85">
                  <c:v>25000000</c:v>
                </c:pt>
                <c:pt idx="86">
                  <c:v>25000000</c:v>
                </c:pt>
                <c:pt idx="87">
                  <c:v>25000000</c:v>
                </c:pt>
                <c:pt idx="88">
                  <c:v>25000000</c:v>
                </c:pt>
                <c:pt idx="89">
                  <c:v>25000000</c:v>
                </c:pt>
                <c:pt idx="90">
                  <c:v>25000000</c:v>
                </c:pt>
                <c:pt idx="91">
                  <c:v>25000000</c:v>
                </c:pt>
                <c:pt idx="92">
                  <c:v>25000000</c:v>
                </c:pt>
                <c:pt idx="93">
                  <c:v>25000000</c:v>
                </c:pt>
                <c:pt idx="94">
                  <c:v>25000000</c:v>
                </c:pt>
                <c:pt idx="95">
                  <c:v>25000000</c:v>
                </c:pt>
                <c:pt idx="96">
                  <c:v>25000000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FBFC-441F-9551-30918BFD4555}"/>
            </c:ext>
          </c:extLst>
        </c:ser>
        <c:dLbls>
          <c:showLegendKey val="0"/>
          <c:showVal val="0"/>
          <c:showCatName val="0"/>
          <c:showSerName val="0"/>
          <c:showPercent val="0"/>
          <c:showBubbleSize val="0"/>
        </c:dLbls>
        <c:gapWidth val="0"/>
        <c:axId val="609053768"/>
        <c:axId val="609054160"/>
      </c:barChart>
      <c:lineChart>
        <c:grouping val="standard"/>
        <c:varyColors val="0"/>
        <c:ser>
          <c:idx val="0"/>
          <c:order val="0"/>
          <c:tx>
            <c:strRef>
              <c:f>'12Mo Totals'!$P$4</c:f>
              <c:strCache>
                <c:ptCount val="1"/>
                <c:pt idx="0">
                  <c:v>Administrative, Support, Waste Management, and Remediation</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Totals'!$P$5:$P$113</c:f>
              <c:numCache>
                <c:formatCode>General</c:formatCode>
                <c:ptCount val="109"/>
                <c:pt idx="0">
                  <c:v>9441000</c:v>
                </c:pt>
                <c:pt idx="1">
                  <c:v>9424000</c:v>
                </c:pt>
                <c:pt idx="2">
                  <c:v>9613000</c:v>
                </c:pt>
                <c:pt idx="3">
                  <c:v>10101000</c:v>
                </c:pt>
                <c:pt idx="4">
                  <c:v>9863000</c:v>
                </c:pt>
                <c:pt idx="5">
                  <c:v>9766000</c:v>
                </c:pt>
                <c:pt idx="6">
                  <c:v>9809000</c:v>
                </c:pt>
                <c:pt idx="7">
                  <c:v>9497000</c:v>
                </c:pt>
                <c:pt idx="8">
                  <c:v>10276000</c:v>
                </c:pt>
                <c:pt idx="9">
                  <c:v>10165000</c:v>
                </c:pt>
                <c:pt idx="10">
                  <c:v>10193000</c:v>
                </c:pt>
                <c:pt idx="11">
                  <c:v>9695000</c:v>
                </c:pt>
                <c:pt idx="12">
                  <c:v>9744000</c:v>
                </c:pt>
                <c:pt idx="13">
                  <c:v>9867000</c:v>
                </c:pt>
                <c:pt idx="14">
                  <c:v>9920000</c:v>
                </c:pt>
                <c:pt idx="15">
                  <c:v>9661000</c:v>
                </c:pt>
                <c:pt idx="16">
                  <c:v>9607000</c:v>
                </c:pt>
                <c:pt idx="17">
                  <c:v>9370000</c:v>
                </c:pt>
                <c:pt idx="18">
                  <c:v>9266000</c:v>
                </c:pt>
                <c:pt idx="19">
                  <c:v>8890000</c:v>
                </c:pt>
                <c:pt idx="20">
                  <c:v>9020000</c:v>
                </c:pt>
                <c:pt idx="21">
                  <c:v>8922000</c:v>
                </c:pt>
                <c:pt idx="22">
                  <c:v>8832000</c:v>
                </c:pt>
                <c:pt idx="23">
                  <c:v>8471000</c:v>
                </c:pt>
                <c:pt idx="24">
                  <c:v>8034000</c:v>
                </c:pt>
                <c:pt idx="25">
                  <c:v>7974000</c:v>
                </c:pt>
                <c:pt idx="26">
                  <c:v>7944000</c:v>
                </c:pt>
                <c:pt idx="27">
                  <c:v>5728000</c:v>
                </c:pt>
                <c:pt idx="28">
                  <c:v>5732000</c:v>
                </c:pt>
                <c:pt idx="29">
                  <c:v>5487000</c:v>
                </c:pt>
                <c:pt idx="30">
                  <c:v>5521000</c:v>
                </c:pt>
                <c:pt idx="31">
                  <c:v>5580000</c:v>
                </c:pt>
                <c:pt idx="32">
                  <c:v>5966000</c:v>
                </c:pt>
                <c:pt idx="33">
                  <c:v>5975000</c:v>
                </c:pt>
                <c:pt idx="34">
                  <c:v>6043000</c:v>
                </c:pt>
                <c:pt idx="35">
                  <c:v>6921000</c:v>
                </c:pt>
                <c:pt idx="36">
                  <c:v>7070000</c:v>
                </c:pt>
                <c:pt idx="37">
                  <c:v>6787000</c:v>
                </c:pt>
                <c:pt idx="38">
                  <c:v>6641000</c:v>
                </c:pt>
                <c:pt idx="39">
                  <c:v>9094000</c:v>
                </c:pt>
                <c:pt idx="40">
                  <c:v>9103000</c:v>
                </c:pt>
                <c:pt idx="41">
                  <c:v>10162000</c:v>
                </c:pt>
                <c:pt idx="42">
                  <c:v>10281000</c:v>
                </c:pt>
                <c:pt idx="43">
                  <c:v>10185000</c:v>
                </c:pt>
                <c:pt idx="44">
                  <c:v>10776000</c:v>
                </c:pt>
                <c:pt idx="45">
                  <c:v>10716000</c:v>
                </c:pt>
                <c:pt idx="46">
                  <c:v>10864000</c:v>
                </c:pt>
                <c:pt idx="47">
                  <c:v>11796000</c:v>
                </c:pt>
                <c:pt idx="48">
                  <c:v>11991000</c:v>
                </c:pt>
                <c:pt idx="49">
                  <c:v>12292000</c:v>
                </c:pt>
                <c:pt idx="50">
                  <c:v>12350000</c:v>
                </c:pt>
                <c:pt idx="51">
                  <c:v>13621000</c:v>
                </c:pt>
                <c:pt idx="52">
                  <c:v>13641000</c:v>
                </c:pt>
                <c:pt idx="53">
                  <c:v>13124000</c:v>
                </c:pt>
                <c:pt idx="54">
                  <c:v>12910000</c:v>
                </c:pt>
                <c:pt idx="55">
                  <c:v>13033000</c:v>
                </c:pt>
                <c:pt idx="56">
                  <c:v>12125000</c:v>
                </c:pt>
                <c:pt idx="57">
                  <c:v>12129000</c:v>
                </c:pt>
                <c:pt idx="58">
                  <c:v>12027000</c:v>
                </c:pt>
                <c:pt idx="59">
                  <c:v>11352000</c:v>
                </c:pt>
                <c:pt idx="60">
                  <c:v>11780000</c:v>
                </c:pt>
                <c:pt idx="61">
                  <c:v>11793000</c:v>
                </c:pt>
                <c:pt idx="62">
                  <c:v>11888000</c:v>
                </c:pt>
                <c:pt idx="63">
                  <c:v>10297000</c:v>
                </c:pt>
                <c:pt idx="64">
                  <c:v>10277000</c:v>
                </c:pt>
                <c:pt idx="65">
                  <c:v>10203000</c:v>
                </c:pt>
                <c:pt idx="66">
                  <c:v>10021000</c:v>
                </c:pt>
                <c:pt idx="67">
                  <c:v>9987000</c:v>
                </c:pt>
                <c:pt idx="68">
                  <c:v>9594000</c:v>
                </c:pt>
                <c:pt idx="69">
                  <c:v>9472000</c:v>
                </c:pt>
                <c:pt idx="70">
                  <c:v>9146000</c:v>
                </c:pt>
                <c:pt idx="71">
                  <c:v>9674000</c:v>
                </c:pt>
                <c:pt idx="72">
                  <c:v>9158000</c:v>
                </c:pt>
                <c:pt idx="73">
                  <c:v>9135000</c:v>
                </c:pt>
                <c:pt idx="74">
                  <c:v>9243000</c:v>
                </c:pt>
                <c:pt idx="75">
                  <c:v>10979000</c:v>
                </c:pt>
                <c:pt idx="76">
                  <c:v>10996000</c:v>
                </c:pt>
                <c:pt idx="77">
                  <c:v>11714000</c:v>
                </c:pt>
                <c:pt idx="78">
                  <c:v>11921000</c:v>
                </c:pt>
                <c:pt idx="79">
                  <c:v>11922000</c:v>
                </c:pt>
                <c:pt idx="80">
                  <c:v>14634000</c:v>
                </c:pt>
                <c:pt idx="81">
                  <c:v>15130000</c:v>
                </c:pt>
                <c:pt idx="82">
                  <c:v>15774000</c:v>
                </c:pt>
                <c:pt idx="83">
                  <c:v>17571000</c:v>
                </c:pt>
                <c:pt idx="84">
                  <c:v>17783000</c:v>
                </c:pt>
                <c:pt idx="85">
                  <c:v>17788000</c:v>
                </c:pt>
                <c:pt idx="86">
                  <c:v>17236000</c:v>
                </c:pt>
                <c:pt idx="87">
                  <c:v>17458000</c:v>
                </c:pt>
                <c:pt idx="88">
                  <c:v>18313000</c:v>
                </c:pt>
                <c:pt idx="89">
                  <c:v>19664000</c:v>
                </c:pt>
                <c:pt idx="90">
                  <c:v>21227000</c:v>
                </c:pt>
                <c:pt idx="91">
                  <c:v>21089000</c:v>
                </c:pt>
                <c:pt idx="92">
                  <c:v>19640000</c:v>
                </c:pt>
                <c:pt idx="93">
                  <c:v>19185000</c:v>
                </c:pt>
                <c:pt idx="94">
                  <c:v>19306000</c:v>
                </c:pt>
                <c:pt idx="95">
                  <c:v>18206000</c:v>
                </c:pt>
                <c:pt idx="96">
                  <c:v>18055000</c:v>
                </c:pt>
                <c:pt idx="97">
                  <c:v>17998000</c:v>
                </c:pt>
                <c:pt idx="98">
                  <c:v>18226000</c:v>
                </c:pt>
                <c:pt idx="99">
                  <c:v>19713000</c:v>
                </c:pt>
                <c:pt idx="100">
                  <c:v>19475000</c:v>
                </c:pt>
                <c:pt idx="101">
                  <c:v>19727000</c:v>
                </c:pt>
                <c:pt idx="102">
                  <c:v>18355000</c:v>
                </c:pt>
                <c:pt idx="103">
                  <c:v>18604000</c:v>
                </c:pt>
                <c:pt idx="104">
                  <c:v>20395000</c:v>
                </c:pt>
                <c:pt idx="105">
                  <c:v>21111000</c:v>
                </c:pt>
                <c:pt idx="106">
                  <c:v>19792000</c:v>
                </c:pt>
                <c:pt idx="107">
                  <c:v>18187000</c:v>
                </c:pt>
                <c:pt idx="108">
                  <c:v>18111000</c:v>
                </c:pt>
              </c:numCache>
            </c:numRef>
          </c:val>
          <c:smooth val="0"/>
          <c:extLst xmlns:c16r2="http://schemas.microsoft.com/office/drawing/2015/06/chart">
            <c:ext xmlns:c16="http://schemas.microsoft.com/office/drawing/2014/chart" uri="{C3380CC4-5D6E-409C-BE32-E72D297353CC}">
              <c16:uniqueId val="{00000001-FBFC-441F-9551-30918BFD4555}"/>
            </c:ext>
          </c:extLst>
        </c:ser>
        <c:dLbls>
          <c:showLegendKey val="0"/>
          <c:showVal val="0"/>
          <c:showCatName val="0"/>
          <c:showSerName val="0"/>
          <c:showPercent val="0"/>
          <c:showBubbleSize val="0"/>
        </c:dLbls>
        <c:marker val="1"/>
        <c:smooth val="0"/>
        <c:axId val="609052984"/>
        <c:axId val="609053376"/>
      </c:lineChart>
      <c:dateAx>
        <c:axId val="609052984"/>
        <c:scaling>
          <c:orientation val="minMax"/>
        </c:scaling>
        <c:delete val="0"/>
        <c:axPos val="b"/>
        <c:numFmt formatCode="mmm\-yy" sourceLinked="0"/>
        <c:majorTickMark val="out"/>
        <c:minorTickMark val="none"/>
        <c:tickLblPos val="nextTo"/>
        <c:spPr>
          <a:ln w="3175">
            <a:solidFill>
              <a:srgbClr val="000000"/>
            </a:solidFill>
            <a:prstDash val="solid"/>
          </a:ln>
        </c:spPr>
        <c:txPr>
          <a:bodyPr rot="-2520000" vert="horz"/>
          <a:lstStyle/>
          <a:p>
            <a:pPr>
              <a:defRPr sz="800" b="0" i="0" u="none" strike="noStrike" baseline="0">
                <a:solidFill>
                  <a:srgbClr val="000000"/>
                </a:solidFill>
                <a:latin typeface="Arial"/>
                <a:ea typeface="Arial"/>
                <a:cs typeface="Arial"/>
              </a:defRPr>
            </a:pPr>
            <a:endParaRPr lang="en-US"/>
          </a:p>
        </c:txPr>
        <c:crossAx val="609053376"/>
        <c:crossesAt val="0"/>
        <c:auto val="1"/>
        <c:lblOffset val="100"/>
        <c:baseTimeUnit val="months"/>
        <c:majorUnit val="6"/>
        <c:majorTimeUnit val="months"/>
        <c:minorUnit val="3"/>
        <c:minorTimeUnit val="months"/>
      </c:dateAx>
      <c:valAx>
        <c:axId val="609053376"/>
        <c:scaling>
          <c:orientation val="minMax"/>
          <c:max val="2500000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3974370044475510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52984"/>
        <c:crosses val="autoZero"/>
        <c:crossBetween val="between"/>
        <c:majorUnit val="5000000"/>
        <c:dispUnits>
          <c:builtInUnit val="millions"/>
        </c:dispUnits>
      </c:valAx>
      <c:catAx>
        <c:axId val="609053768"/>
        <c:scaling>
          <c:orientation val="minMax"/>
        </c:scaling>
        <c:delete val="1"/>
        <c:axPos val="b"/>
        <c:majorTickMark val="out"/>
        <c:minorTickMark val="none"/>
        <c:tickLblPos val="nextTo"/>
        <c:crossAx val="609054160"/>
        <c:crosses val="autoZero"/>
        <c:auto val="1"/>
        <c:lblAlgn val="ctr"/>
        <c:lblOffset val="100"/>
        <c:noMultiLvlLbl val="0"/>
      </c:catAx>
      <c:valAx>
        <c:axId val="609054160"/>
        <c:scaling>
          <c:orientation val="minMax"/>
          <c:max val="25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53768"/>
        <c:crosses val="max"/>
        <c:crossBetween val="between"/>
        <c:majorUnit val="5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Amount of Corp Tax Payments by Sector - 12-months Ending January</a:t>
            </a:r>
            <a:r>
              <a:rPr lang="en-US" baseline="0"/>
              <a:t> 2020</a:t>
            </a:r>
            <a:endParaRPr lang="en-US"/>
          </a:p>
        </c:rich>
      </c:tx>
      <c:layout>
        <c:manualLayout>
          <c:xMode val="edge"/>
          <c:yMode val="edge"/>
          <c:x val="0.12820526988782271"/>
          <c:y val="2.8462998102466792E-2"/>
        </c:manualLayout>
      </c:layout>
      <c:overlay val="0"/>
      <c:spPr>
        <a:noFill/>
        <a:ln w="25400">
          <a:noFill/>
        </a:ln>
      </c:spPr>
    </c:title>
    <c:autoTitleDeleted val="0"/>
    <c:plotArea>
      <c:layout>
        <c:manualLayout>
          <c:layoutTarget val="inner"/>
          <c:xMode val="edge"/>
          <c:yMode val="edge"/>
          <c:x val="0.31039136302294196"/>
          <c:y val="0.12144212523719165"/>
          <c:w val="0.63292847503373817"/>
          <c:h val="0.7988614800759013"/>
        </c:manualLayout>
      </c:layout>
      <c:barChart>
        <c:barDir val="bar"/>
        <c:grouping val="clustered"/>
        <c:varyColors val="0"/>
        <c:ser>
          <c:idx val="0"/>
          <c:order val="0"/>
          <c:tx>
            <c:strRef>
              <c:f>Count!$C$8</c:f>
              <c:strCache>
                <c:ptCount val="1"/>
                <c:pt idx="0">
                  <c:v>Payment</c:v>
                </c:pt>
              </c:strCache>
            </c:strRef>
          </c:tx>
          <c:spPr>
            <a:solidFill>
              <a:srgbClr val="3366FF"/>
            </a:solidFill>
            <a:ln w="12700">
              <a:solidFill>
                <a:srgbClr val="000000"/>
              </a:solidFill>
              <a:prstDash val="solid"/>
            </a:ln>
          </c:spPr>
          <c:invertIfNegative val="0"/>
          <c:cat>
            <c:strRef>
              <c:f>Count!$B$9:$B$28</c:f>
              <c:strCache>
                <c:ptCount val="20"/>
                <c:pt idx="0">
                  <c:v>Mining</c:v>
                </c:pt>
                <c:pt idx="1">
                  <c:v>Arts, Entertainment, and Recreation</c:v>
                </c:pt>
                <c:pt idx="2">
                  <c:v>Educational Services</c:v>
                </c:pt>
                <c:pt idx="3">
                  <c:v>Other Services </c:v>
                </c:pt>
                <c:pt idx="4">
                  <c:v>Agriculture, Forestry, Fishing and Hunting</c:v>
                </c:pt>
                <c:pt idx="5">
                  <c:v>Health Care and Social Assistance</c:v>
                </c:pt>
                <c:pt idx="6">
                  <c:v>Utilities</c:v>
                </c:pt>
                <c:pt idx="7">
                  <c:v>Administrative, Support, Waste Management,</c:v>
                </c:pt>
                <c:pt idx="8">
                  <c:v>Accommodation and Food Services</c:v>
                </c:pt>
                <c:pt idx="9">
                  <c:v>Unknown</c:v>
                </c:pt>
                <c:pt idx="10">
                  <c:v>Construction</c:v>
                </c:pt>
                <c:pt idx="11">
                  <c:v>Real Estate and Rental and Leasing</c:v>
                </c:pt>
                <c:pt idx="12">
                  <c:v>Transportation and Warehousing</c:v>
                </c:pt>
                <c:pt idx="13">
                  <c:v>Information</c:v>
                </c:pt>
                <c:pt idx="14">
                  <c:v>Manufacturing</c:v>
                </c:pt>
                <c:pt idx="15">
                  <c:v>Professional, Scientific, and Technical Services</c:v>
                </c:pt>
                <c:pt idx="16">
                  <c:v>Retail Trade</c:v>
                </c:pt>
                <c:pt idx="17">
                  <c:v>Finance and Insurance</c:v>
                </c:pt>
                <c:pt idx="18">
                  <c:v>Management of Companies and Enterprises</c:v>
                </c:pt>
                <c:pt idx="19">
                  <c:v>Wholesale Trade</c:v>
                </c:pt>
              </c:strCache>
            </c:strRef>
          </c:cat>
          <c:val>
            <c:numRef>
              <c:f>Count!$C$9:$C$28</c:f>
              <c:numCache>
                <c:formatCode>General</c:formatCode>
                <c:ptCount val="20"/>
                <c:pt idx="0">
                  <c:v>880000</c:v>
                </c:pt>
                <c:pt idx="1">
                  <c:v>1388000</c:v>
                </c:pt>
                <c:pt idx="2">
                  <c:v>2451000</c:v>
                </c:pt>
                <c:pt idx="3">
                  <c:v>7100000</c:v>
                </c:pt>
                <c:pt idx="4">
                  <c:v>7394000</c:v>
                </c:pt>
                <c:pt idx="5">
                  <c:v>11077000</c:v>
                </c:pt>
                <c:pt idx="6">
                  <c:v>16390000</c:v>
                </c:pt>
                <c:pt idx="7">
                  <c:v>18111000</c:v>
                </c:pt>
                <c:pt idx="8">
                  <c:v>22737000</c:v>
                </c:pt>
                <c:pt idx="9">
                  <c:v>23573000</c:v>
                </c:pt>
                <c:pt idx="10">
                  <c:v>24699000</c:v>
                </c:pt>
                <c:pt idx="11">
                  <c:v>26605000</c:v>
                </c:pt>
                <c:pt idx="12">
                  <c:v>30022000</c:v>
                </c:pt>
                <c:pt idx="13">
                  <c:v>47304000</c:v>
                </c:pt>
                <c:pt idx="14">
                  <c:v>59784000</c:v>
                </c:pt>
                <c:pt idx="15">
                  <c:v>70416000</c:v>
                </c:pt>
                <c:pt idx="16">
                  <c:v>87862000</c:v>
                </c:pt>
                <c:pt idx="17">
                  <c:v>143400000</c:v>
                </c:pt>
                <c:pt idx="18">
                  <c:v>152665000</c:v>
                </c:pt>
                <c:pt idx="19">
                  <c:v>173313000</c:v>
                </c:pt>
              </c:numCache>
            </c:numRef>
          </c:val>
          <c:extLst xmlns:c16r2="http://schemas.microsoft.com/office/drawing/2015/06/chart">
            <c:ext xmlns:c16="http://schemas.microsoft.com/office/drawing/2014/chart" uri="{C3380CC4-5D6E-409C-BE32-E72D297353CC}">
              <c16:uniqueId val="{00000000-CA00-41F6-AC5E-0F7F5957131A}"/>
            </c:ext>
          </c:extLst>
        </c:ser>
        <c:dLbls>
          <c:showLegendKey val="0"/>
          <c:showVal val="0"/>
          <c:showCatName val="0"/>
          <c:showSerName val="0"/>
          <c:showPercent val="0"/>
          <c:showBubbleSize val="0"/>
        </c:dLbls>
        <c:gapWidth val="150"/>
        <c:axId val="554061832"/>
        <c:axId val="554060656"/>
      </c:barChart>
      <c:catAx>
        <c:axId val="5540618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54060656"/>
        <c:crosses val="autoZero"/>
        <c:auto val="1"/>
        <c:lblAlgn val="ctr"/>
        <c:lblOffset val="1000"/>
        <c:tickLblSkip val="1"/>
        <c:tickMarkSkip val="1"/>
        <c:noMultiLvlLbl val="0"/>
      </c:catAx>
      <c:valAx>
        <c:axId val="554060656"/>
        <c:scaling>
          <c:orientation val="minMax"/>
          <c:max val="200000000"/>
          <c:min val="-1000000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54061832"/>
        <c:crosses val="autoZero"/>
        <c:crossBetween val="between"/>
        <c:dispUnits>
          <c:builtInUnit val="millions"/>
          <c:dispUnitsLbl>
            <c:layout>
              <c:manualLayout>
                <c:xMode val="edge"/>
                <c:yMode val="edge"/>
                <c:x val="0.62573170256552357"/>
                <c:y val="0.9576217583807759"/>
              </c:manualLayout>
            </c:layout>
            <c:spPr>
              <a:noFill/>
              <a:ln w="25400">
                <a:noFill/>
              </a:ln>
            </c:spPr>
            <c:txPr>
              <a:bodyPr rot="0" vert="horz"/>
              <a:lstStyle/>
              <a:p>
                <a:pPr algn="ctr">
                  <a:defRPr sz="800" b="1" i="0" u="none" strike="noStrike" baseline="0">
                    <a:solidFill>
                      <a:srgbClr val="000000"/>
                    </a:solidFill>
                    <a:latin typeface="Arial"/>
                    <a:ea typeface="Arial"/>
                    <a:cs typeface="Arial"/>
                  </a:defRPr>
                </a:pPr>
                <a:endParaRPr lang="en-US"/>
              </a:p>
            </c:txPr>
          </c:dispUnitsLbl>
        </c:dispUnits>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343949044586"/>
          <c:y val="3.6553524804177548E-2"/>
          <c:w val="0.83439490445859876"/>
          <c:h val="0.78851174934725854"/>
        </c:manualLayout>
      </c:layout>
      <c:barChart>
        <c:barDir val="col"/>
        <c:grouping val="clustered"/>
        <c:varyColors val="0"/>
        <c:ser>
          <c:idx val="1"/>
          <c:order val="1"/>
          <c:spPr>
            <a:solidFill>
              <a:srgbClr val="CCFFFF"/>
            </a:solidFill>
            <a:ln w="25400">
              <a:noFill/>
            </a:ln>
          </c:spPr>
          <c:invertIfNegative val="0"/>
          <c:val>
            <c:numRef>
              <c:f>'12Mo Totals'!$Q$119:$Q$227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10000000</c:v>
                </c:pt>
                <c:pt idx="14">
                  <c:v>10000000</c:v>
                </c:pt>
                <c:pt idx="15">
                  <c:v>10000000</c:v>
                </c:pt>
                <c:pt idx="16">
                  <c:v>10000000</c:v>
                </c:pt>
                <c:pt idx="17">
                  <c:v>10000000</c:v>
                </c:pt>
                <c:pt idx="18">
                  <c:v>10000000</c:v>
                </c:pt>
                <c:pt idx="19">
                  <c:v>10000000</c:v>
                </c:pt>
                <c:pt idx="20">
                  <c:v>10000000</c:v>
                </c:pt>
                <c:pt idx="21">
                  <c:v>10000000</c:v>
                </c:pt>
                <c:pt idx="22">
                  <c:v>10000000</c:v>
                </c:pt>
                <c:pt idx="23">
                  <c:v>10000000</c:v>
                </c:pt>
                <c:pt idx="24">
                  <c:v>10000000</c:v>
                </c:pt>
                <c:pt idx="25">
                  <c:v>0</c:v>
                </c:pt>
                <c:pt idx="26">
                  <c:v>0</c:v>
                </c:pt>
                <c:pt idx="27">
                  <c:v>0</c:v>
                </c:pt>
                <c:pt idx="28">
                  <c:v>0</c:v>
                </c:pt>
                <c:pt idx="29">
                  <c:v>0</c:v>
                </c:pt>
                <c:pt idx="30">
                  <c:v>0</c:v>
                </c:pt>
                <c:pt idx="31">
                  <c:v>0</c:v>
                </c:pt>
                <c:pt idx="32">
                  <c:v>0</c:v>
                </c:pt>
                <c:pt idx="33">
                  <c:v>0</c:v>
                </c:pt>
                <c:pt idx="34">
                  <c:v>0</c:v>
                </c:pt>
                <c:pt idx="35">
                  <c:v>0</c:v>
                </c:pt>
                <c:pt idx="36">
                  <c:v>0</c:v>
                </c:pt>
                <c:pt idx="37">
                  <c:v>10000000</c:v>
                </c:pt>
                <c:pt idx="38">
                  <c:v>10000000</c:v>
                </c:pt>
                <c:pt idx="39">
                  <c:v>10000000</c:v>
                </c:pt>
                <c:pt idx="40">
                  <c:v>10000000</c:v>
                </c:pt>
                <c:pt idx="41">
                  <c:v>10000000</c:v>
                </c:pt>
                <c:pt idx="42">
                  <c:v>10000000</c:v>
                </c:pt>
                <c:pt idx="43">
                  <c:v>10000000</c:v>
                </c:pt>
                <c:pt idx="44">
                  <c:v>10000000</c:v>
                </c:pt>
                <c:pt idx="45">
                  <c:v>10000000</c:v>
                </c:pt>
                <c:pt idx="46">
                  <c:v>10000000</c:v>
                </c:pt>
                <c:pt idx="47">
                  <c:v>10000000</c:v>
                </c:pt>
                <c:pt idx="48">
                  <c:v>10000000</c:v>
                </c:pt>
                <c:pt idx="49">
                  <c:v>0</c:v>
                </c:pt>
                <c:pt idx="50">
                  <c:v>0</c:v>
                </c:pt>
                <c:pt idx="51">
                  <c:v>0</c:v>
                </c:pt>
                <c:pt idx="52">
                  <c:v>0</c:v>
                </c:pt>
                <c:pt idx="53">
                  <c:v>0</c:v>
                </c:pt>
                <c:pt idx="54">
                  <c:v>0</c:v>
                </c:pt>
                <c:pt idx="55">
                  <c:v>0</c:v>
                </c:pt>
                <c:pt idx="56">
                  <c:v>0</c:v>
                </c:pt>
                <c:pt idx="57">
                  <c:v>0</c:v>
                </c:pt>
                <c:pt idx="58">
                  <c:v>0</c:v>
                </c:pt>
                <c:pt idx="59">
                  <c:v>0</c:v>
                </c:pt>
                <c:pt idx="60">
                  <c:v>0</c:v>
                </c:pt>
                <c:pt idx="61">
                  <c:v>10000000</c:v>
                </c:pt>
                <c:pt idx="62">
                  <c:v>10000000</c:v>
                </c:pt>
                <c:pt idx="63">
                  <c:v>10000000</c:v>
                </c:pt>
                <c:pt idx="64">
                  <c:v>10000000</c:v>
                </c:pt>
                <c:pt idx="65">
                  <c:v>10000000</c:v>
                </c:pt>
                <c:pt idx="66">
                  <c:v>10000000</c:v>
                </c:pt>
                <c:pt idx="67">
                  <c:v>10000000</c:v>
                </c:pt>
                <c:pt idx="68">
                  <c:v>10000000</c:v>
                </c:pt>
                <c:pt idx="69">
                  <c:v>10000000</c:v>
                </c:pt>
                <c:pt idx="70">
                  <c:v>10000000</c:v>
                </c:pt>
                <c:pt idx="71">
                  <c:v>10000000</c:v>
                </c:pt>
                <c:pt idx="72">
                  <c:v>10000000</c:v>
                </c:pt>
                <c:pt idx="73">
                  <c:v>0</c:v>
                </c:pt>
                <c:pt idx="74">
                  <c:v>0</c:v>
                </c:pt>
                <c:pt idx="75">
                  <c:v>0</c:v>
                </c:pt>
                <c:pt idx="76">
                  <c:v>0</c:v>
                </c:pt>
                <c:pt idx="77">
                  <c:v>0</c:v>
                </c:pt>
                <c:pt idx="78">
                  <c:v>0</c:v>
                </c:pt>
                <c:pt idx="79">
                  <c:v>0</c:v>
                </c:pt>
                <c:pt idx="80">
                  <c:v>0</c:v>
                </c:pt>
                <c:pt idx="81">
                  <c:v>0</c:v>
                </c:pt>
                <c:pt idx="82">
                  <c:v>0</c:v>
                </c:pt>
                <c:pt idx="83">
                  <c:v>0</c:v>
                </c:pt>
                <c:pt idx="84">
                  <c:v>0</c:v>
                </c:pt>
                <c:pt idx="85">
                  <c:v>10000000</c:v>
                </c:pt>
                <c:pt idx="86">
                  <c:v>10000000</c:v>
                </c:pt>
                <c:pt idx="87">
                  <c:v>10000000</c:v>
                </c:pt>
                <c:pt idx="88">
                  <c:v>10000000</c:v>
                </c:pt>
                <c:pt idx="89">
                  <c:v>10000000</c:v>
                </c:pt>
                <c:pt idx="90">
                  <c:v>10000000</c:v>
                </c:pt>
                <c:pt idx="91">
                  <c:v>10000000</c:v>
                </c:pt>
                <c:pt idx="92">
                  <c:v>10000000</c:v>
                </c:pt>
                <c:pt idx="93">
                  <c:v>10000000</c:v>
                </c:pt>
                <c:pt idx="94">
                  <c:v>10000000</c:v>
                </c:pt>
                <c:pt idx="95">
                  <c:v>10000000</c:v>
                </c:pt>
                <c:pt idx="96">
                  <c:v>10000000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4076-4A30-A4AB-765403E7F14B}"/>
            </c:ext>
          </c:extLst>
        </c:ser>
        <c:dLbls>
          <c:showLegendKey val="0"/>
          <c:showVal val="0"/>
          <c:showCatName val="0"/>
          <c:showSerName val="0"/>
          <c:showPercent val="0"/>
          <c:showBubbleSize val="0"/>
        </c:dLbls>
        <c:gapWidth val="0"/>
        <c:axId val="609055728"/>
        <c:axId val="609056120"/>
      </c:barChart>
      <c:lineChart>
        <c:grouping val="standard"/>
        <c:varyColors val="0"/>
        <c:ser>
          <c:idx val="0"/>
          <c:order val="0"/>
          <c:tx>
            <c:strRef>
              <c:f>'12Mo Totals'!$Q$4</c:f>
              <c:strCache>
                <c:ptCount val="1"/>
                <c:pt idx="0">
                  <c:v>Educational Services</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Totals'!$Q$5:$Q$113</c:f>
              <c:numCache>
                <c:formatCode>General</c:formatCode>
                <c:ptCount val="109"/>
                <c:pt idx="0">
                  <c:v>2488000</c:v>
                </c:pt>
                <c:pt idx="1">
                  <c:v>2368000</c:v>
                </c:pt>
                <c:pt idx="2">
                  <c:v>2613000</c:v>
                </c:pt>
                <c:pt idx="3">
                  <c:v>2893000</c:v>
                </c:pt>
                <c:pt idx="4">
                  <c:v>3030000</c:v>
                </c:pt>
                <c:pt idx="5">
                  <c:v>3323000</c:v>
                </c:pt>
                <c:pt idx="6">
                  <c:v>3289000</c:v>
                </c:pt>
                <c:pt idx="7">
                  <c:v>3258000</c:v>
                </c:pt>
                <c:pt idx="8">
                  <c:v>3155000</c:v>
                </c:pt>
                <c:pt idx="9">
                  <c:v>2704000</c:v>
                </c:pt>
                <c:pt idx="10">
                  <c:v>2602000</c:v>
                </c:pt>
                <c:pt idx="11">
                  <c:v>2393000</c:v>
                </c:pt>
                <c:pt idx="12">
                  <c:v>2326000</c:v>
                </c:pt>
                <c:pt idx="13">
                  <c:v>2341000</c:v>
                </c:pt>
                <c:pt idx="14">
                  <c:v>2006000</c:v>
                </c:pt>
                <c:pt idx="15">
                  <c:v>1755000</c:v>
                </c:pt>
                <c:pt idx="16">
                  <c:v>2336000</c:v>
                </c:pt>
                <c:pt idx="17">
                  <c:v>1966000</c:v>
                </c:pt>
                <c:pt idx="18">
                  <c:v>1959000</c:v>
                </c:pt>
                <c:pt idx="19">
                  <c:v>1968000</c:v>
                </c:pt>
                <c:pt idx="20">
                  <c:v>1986000</c:v>
                </c:pt>
                <c:pt idx="21">
                  <c:v>1979000</c:v>
                </c:pt>
                <c:pt idx="22">
                  <c:v>2018000</c:v>
                </c:pt>
                <c:pt idx="23">
                  <c:v>2284000</c:v>
                </c:pt>
                <c:pt idx="24">
                  <c:v>2250000</c:v>
                </c:pt>
                <c:pt idx="25">
                  <c:v>2171000</c:v>
                </c:pt>
                <c:pt idx="26">
                  <c:v>2031000</c:v>
                </c:pt>
                <c:pt idx="27">
                  <c:v>2118000</c:v>
                </c:pt>
                <c:pt idx="28">
                  <c:v>1048000</c:v>
                </c:pt>
                <c:pt idx="29">
                  <c:v>904000</c:v>
                </c:pt>
                <c:pt idx="30">
                  <c:v>884000</c:v>
                </c:pt>
                <c:pt idx="31">
                  <c:v>957000</c:v>
                </c:pt>
                <c:pt idx="32">
                  <c:v>1062000</c:v>
                </c:pt>
                <c:pt idx="33">
                  <c:v>1041000</c:v>
                </c:pt>
                <c:pt idx="34">
                  <c:v>1051000</c:v>
                </c:pt>
                <c:pt idx="35">
                  <c:v>728000</c:v>
                </c:pt>
                <c:pt idx="36">
                  <c:v>295000</c:v>
                </c:pt>
                <c:pt idx="37">
                  <c:v>345000</c:v>
                </c:pt>
                <c:pt idx="38">
                  <c:v>498000</c:v>
                </c:pt>
                <c:pt idx="39">
                  <c:v>315000</c:v>
                </c:pt>
                <c:pt idx="40">
                  <c:v>448000</c:v>
                </c:pt>
                <c:pt idx="41">
                  <c:v>61000</c:v>
                </c:pt>
                <c:pt idx="42">
                  <c:v>81000</c:v>
                </c:pt>
                <c:pt idx="43">
                  <c:v>17000</c:v>
                </c:pt>
                <c:pt idx="44">
                  <c:v>-301000</c:v>
                </c:pt>
                <c:pt idx="45">
                  <c:v>9000</c:v>
                </c:pt>
                <c:pt idx="46">
                  <c:v>1000</c:v>
                </c:pt>
                <c:pt idx="47">
                  <c:v>-4000</c:v>
                </c:pt>
                <c:pt idx="48">
                  <c:v>507000</c:v>
                </c:pt>
                <c:pt idx="49">
                  <c:v>725000</c:v>
                </c:pt>
                <c:pt idx="50">
                  <c:v>687000</c:v>
                </c:pt>
                <c:pt idx="51">
                  <c:v>737000</c:v>
                </c:pt>
                <c:pt idx="52">
                  <c:v>706000</c:v>
                </c:pt>
                <c:pt idx="53">
                  <c:v>1078000</c:v>
                </c:pt>
                <c:pt idx="54">
                  <c:v>1408000</c:v>
                </c:pt>
                <c:pt idx="55">
                  <c:v>1416000</c:v>
                </c:pt>
                <c:pt idx="56">
                  <c:v>1500000</c:v>
                </c:pt>
                <c:pt idx="57">
                  <c:v>1345000</c:v>
                </c:pt>
                <c:pt idx="58">
                  <c:v>1258000</c:v>
                </c:pt>
                <c:pt idx="59">
                  <c:v>1297000</c:v>
                </c:pt>
                <c:pt idx="60">
                  <c:v>1305000</c:v>
                </c:pt>
                <c:pt idx="61">
                  <c:v>1055000</c:v>
                </c:pt>
                <c:pt idx="62">
                  <c:v>1114000</c:v>
                </c:pt>
                <c:pt idx="63">
                  <c:v>1105000</c:v>
                </c:pt>
                <c:pt idx="64">
                  <c:v>1048000</c:v>
                </c:pt>
                <c:pt idx="65">
                  <c:v>864000</c:v>
                </c:pt>
                <c:pt idx="66">
                  <c:v>543000</c:v>
                </c:pt>
                <c:pt idx="67">
                  <c:v>494000</c:v>
                </c:pt>
                <c:pt idx="68">
                  <c:v>656000</c:v>
                </c:pt>
                <c:pt idx="69">
                  <c:v>714000</c:v>
                </c:pt>
                <c:pt idx="70">
                  <c:v>953000</c:v>
                </c:pt>
                <c:pt idx="71">
                  <c:v>897000</c:v>
                </c:pt>
                <c:pt idx="72">
                  <c:v>888000</c:v>
                </c:pt>
                <c:pt idx="73">
                  <c:v>880000</c:v>
                </c:pt>
                <c:pt idx="74">
                  <c:v>791000</c:v>
                </c:pt>
                <c:pt idx="75">
                  <c:v>829000</c:v>
                </c:pt>
                <c:pt idx="76">
                  <c:v>1151000</c:v>
                </c:pt>
                <c:pt idx="77">
                  <c:v>1528000</c:v>
                </c:pt>
                <c:pt idx="78">
                  <c:v>1468000</c:v>
                </c:pt>
                <c:pt idx="79">
                  <c:v>1466000</c:v>
                </c:pt>
                <c:pt idx="80">
                  <c:v>1258000</c:v>
                </c:pt>
                <c:pt idx="81">
                  <c:v>5001000</c:v>
                </c:pt>
                <c:pt idx="82">
                  <c:v>4935000</c:v>
                </c:pt>
                <c:pt idx="83">
                  <c:v>5098000</c:v>
                </c:pt>
                <c:pt idx="84">
                  <c:v>5102000</c:v>
                </c:pt>
                <c:pt idx="85">
                  <c:v>5119000</c:v>
                </c:pt>
                <c:pt idx="86">
                  <c:v>5134000</c:v>
                </c:pt>
                <c:pt idx="87">
                  <c:v>5857000</c:v>
                </c:pt>
                <c:pt idx="88">
                  <c:v>5628000</c:v>
                </c:pt>
                <c:pt idx="89">
                  <c:v>6364000</c:v>
                </c:pt>
                <c:pt idx="90">
                  <c:v>7133000</c:v>
                </c:pt>
                <c:pt idx="91">
                  <c:v>7172000</c:v>
                </c:pt>
                <c:pt idx="92">
                  <c:v>7856000</c:v>
                </c:pt>
                <c:pt idx="93">
                  <c:v>4496000</c:v>
                </c:pt>
                <c:pt idx="94">
                  <c:v>4416000</c:v>
                </c:pt>
                <c:pt idx="95">
                  <c:v>4457000</c:v>
                </c:pt>
                <c:pt idx="96">
                  <c:v>4448000</c:v>
                </c:pt>
                <c:pt idx="97">
                  <c:v>4442000</c:v>
                </c:pt>
                <c:pt idx="98">
                  <c:v>4460000</c:v>
                </c:pt>
                <c:pt idx="99">
                  <c:v>3781000</c:v>
                </c:pt>
                <c:pt idx="100">
                  <c:v>3740000</c:v>
                </c:pt>
                <c:pt idx="101">
                  <c:v>4394000</c:v>
                </c:pt>
                <c:pt idx="102">
                  <c:v>3690000</c:v>
                </c:pt>
                <c:pt idx="103">
                  <c:v>3700000</c:v>
                </c:pt>
                <c:pt idx="104">
                  <c:v>3666000</c:v>
                </c:pt>
                <c:pt idx="105">
                  <c:v>3404000</c:v>
                </c:pt>
                <c:pt idx="106">
                  <c:v>3436000</c:v>
                </c:pt>
                <c:pt idx="107">
                  <c:v>2457000</c:v>
                </c:pt>
                <c:pt idx="108">
                  <c:v>2450000</c:v>
                </c:pt>
              </c:numCache>
            </c:numRef>
          </c:val>
          <c:smooth val="0"/>
          <c:extLst xmlns:c16r2="http://schemas.microsoft.com/office/drawing/2015/06/chart">
            <c:ext xmlns:c16="http://schemas.microsoft.com/office/drawing/2014/chart" uri="{C3380CC4-5D6E-409C-BE32-E72D297353CC}">
              <c16:uniqueId val="{00000001-4076-4A30-A4AB-765403E7F14B}"/>
            </c:ext>
          </c:extLst>
        </c:ser>
        <c:dLbls>
          <c:showLegendKey val="0"/>
          <c:showVal val="0"/>
          <c:showCatName val="0"/>
          <c:showSerName val="0"/>
          <c:showPercent val="0"/>
          <c:showBubbleSize val="0"/>
        </c:dLbls>
        <c:marker val="1"/>
        <c:smooth val="0"/>
        <c:axId val="609054944"/>
        <c:axId val="609055336"/>
      </c:lineChart>
      <c:dateAx>
        <c:axId val="609054944"/>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9055336"/>
        <c:crosses val="autoZero"/>
        <c:auto val="1"/>
        <c:lblOffset val="100"/>
        <c:baseTimeUnit val="months"/>
        <c:majorUnit val="6"/>
        <c:majorTimeUnit val="months"/>
        <c:minorUnit val="3"/>
        <c:minorTimeUnit val="months"/>
      </c:dateAx>
      <c:valAx>
        <c:axId val="609055336"/>
        <c:scaling>
          <c:orientation val="minMax"/>
          <c:max val="10000000"/>
          <c:min val="-100000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3897447283841478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54944"/>
        <c:crosses val="autoZero"/>
        <c:crossBetween val="between"/>
        <c:majorUnit val="1000000"/>
        <c:minorUnit val="400000"/>
        <c:dispUnits>
          <c:builtInUnit val="millions"/>
        </c:dispUnits>
      </c:valAx>
      <c:catAx>
        <c:axId val="609055728"/>
        <c:scaling>
          <c:orientation val="minMax"/>
        </c:scaling>
        <c:delete val="1"/>
        <c:axPos val="b"/>
        <c:majorTickMark val="out"/>
        <c:minorTickMark val="none"/>
        <c:tickLblPos val="nextTo"/>
        <c:crossAx val="609056120"/>
        <c:crosses val="autoZero"/>
        <c:auto val="1"/>
        <c:lblAlgn val="ctr"/>
        <c:lblOffset val="100"/>
        <c:noMultiLvlLbl val="0"/>
      </c:catAx>
      <c:valAx>
        <c:axId val="609056120"/>
        <c:scaling>
          <c:orientation val="minMax"/>
          <c:max val="10000000"/>
          <c:min val="-1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55728"/>
        <c:crosses val="max"/>
        <c:crossBetween val="between"/>
        <c:majorUnit val="1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46031746031746"/>
          <c:y val="3.6458333333333336E-2"/>
          <c:w val="0.7497354497354497"/>
          <c:h val="0.84114583333333337"/>
        </c:manualLayout>
      </c:layout>
      <c:barChart>
        <c:barDir val="col"/>
        <c:grouping val="clustered"/>
        <c:varyColors val="0"/>
        <c:ser>
          <c:idx val="1"/>
          <c:order val="1"/>
          <c:spPr>
            <a:solidFill>
              <a:srgbClr val="CCFFFF"/>
            </a:solidFill>
            <a:ln w="25400">
              <a:noFill/>
            </a:ln>
          </c:spPr>
          <c:invertIfNegative val="0"/>
          <c:val>
            <c:numRef>
              <c:f>'12Mo Totals'!$R$119:$R$227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20000000</c:v>
                </c:pt>
                <c:pt idx="14">
                  <c:v>20000000</c:v>
                </c:pt>
                <c:pt idx="15">
                  <c:v>20000000</c:v>
                </c:pt>
                <c:pt idx="16">
                  <c:v>20000000</c:v>
                </c:pt>
                <c:pt idx="17">
                  <c:v>20000000</c:v>
                </c:pt>
                <c:pt idx="18">
                  <c:v>20000000</c:v>
                </c:pt>
                <c:pt idx="19">
                  <c:v>20000000</c:v>
                </c:pt>
                <c:pt idx="20">
                  <c:v>20000000</c:v>
                </c:pt>
                <c:pt idx="21">
                  <c:v>20000000</c:v>
                </c:pt>
                <c:pt idx="22">
                  <c:v>20000000</c:v>
                </c:pt>
                <c:pt idx="23">
                  <c:v>20000000</c:v>
                </c:pt>
                <c:pt idx="24">
                  <c:v>20000000</c:v>
                </c:pt>
                <c:pt idx="25">
                  <c:v>0</c:v>
                </c:pt>
                <c:pt idx="26">
                  <c:v>0</c:v>
                </c:pt>
                <c:pt idx="27">
                  <c:v>0</c:v>
                </c:pt>
                <c:pt idx="28">
                  <c:v>0</c:v>
                </c:pt>
                <c:pt idx="29">
                  <c:v>0</c:v>
                </c:pt>
                <c:pt idx="30">
                  <c:v>0</c:v>
                </c:pt>
                <c:pt idx="31">
                  <c:v>0</c:v>
                </c:pt>
                <c:pt idx="32">
                  <c:v>0</c:v>
                </c:pt>
                <c:pt idx="33">
                  <c:v>0</c:v>
                </c:pt>
                <c:pt idx="34">
                  <c:v>0</c:v>
                </c:pt>
                <c:pt idx="35">
                  <c:v>0</c:v>
                </c:pt>
                <c:pt idx="36">
                  <c:v>0</c:v>
                </c:pt>
                <c:pt idx="37">
                  <c:v>20000000</c:v>
                </c:pt>
                <c:pt idx="38">
                  <c:v>20000000</c:v>
                </c:pt>
                <c:pt idx="39">
                  <c:v>20000000</c:v>
                </c:pt>
                <c:pt idx="40">
                  <c:v>20000000</c:v>
                </c:pt>
                <c:pt idx="41">
                  <c:v>20000000</c:v>
                </c:pt>
                <c:pt idx="42">
                  <c:v>20000000</c:v>
                </c:pt>
                <c:pt idx="43">
                  <c:v>20000000</c:v>
                </c:pt>
                <c:pt idx="44">
                  <c:v>20000000</c:v>
                </c:pt>
                <c:pt idx="45">
                  <c:v>20000000</c:v>
                </c:pt>
                <c:pt idx="46">
                  <c:v>20000000</c:v>
                </c:pt>
                <c:pt idx="47">
                  <c:v>20000000</c:v>
                </c:pt>
                <c:pt idx="48">
                  <c:v>20000000</c:v>
                </c:pt>
                <c:pt idx="49">
                  <c:v>0</c:v>
                </c:pt>
                <c:pt idx="50">
                  <c:v>0</c:v>
                </c:pt>
                <c:pt idx="51">
                  <c:v>0</c:v>
                </c:pt>
                <c:pt idx="52">
                  <c:v>0</c:v>
                </c:pt>
                <c:pt idx="53">
                  <c:v>0</c:v>
                </c:pt>
                <c:pt idx="54">
                  <c:v>0</c:v>
                </c:pt>
                <c:pt idx="55">
                  <c:v>0</c:v>
                </c:pt>
                <c:pt idx="56">
                  <c:v>0</c:v>
                </c:pt>
                <c:pt idx="57">
                  <c:v>0</c:v>
                </c:pt>
                <c:pt idx="58">
                  <c:v>0</c:v>
                </c:pt>
                <c:pt idx="59">
                  <c:v>0</c:v>
                </c:pt>
                <c:pt idx="60">
                  <c:v>0</c:v>
                </c:pt>
                <c:pt idx="61">
                  <c:v>20000000</c:v>
                </c:pt>
                <c:pt idx="62">
                  <c:v>20000000</c:v>
                </c:pt>
                <c:pt idx="63">
                  <c:v>20000000</c:v>
                </c:pt>
                <c:pt idx="64">
                  <c:v>20000000</c:v>
                </c:pt>
                <c:pt idx="65">
                  <c:v>20000000</c:v>
                </c:pt>
                <c:pt idx="66">
                  <c:v>20000000</c:v>
                </c:pt>
                <c:pt idx="67">
                  <c:v>20000000</c:v>
                </c:pt>
                <c:pt idx="68">
                  <c:v>20000000</c:v>
                </c:pt>
                <c:pt idx="69">
                  <c:v>20000000</c:v>
                </c:pt>
                <c:pt idx="70">
                  <c:v>20000000</c:v>
                </c:pt>
                <c:pt idx="71">
                  <c:v>20000000</c:v>
                </c:pt>
                <c:pt idx="72">
                  <c:v>20000000</c:v>
                </c:pt>
                <c:pt idx="73">
                  <c:v>0</c:v>
                </c:pt>
                <c:pt idx="74">
                  <c:v>0</c:v>
                </c:pt>
                <c:pt idx="75">
                  <c:v>0</c:v>
                </c:pt>
                <c:pt idx="76">
                  <c:v>0</c:v>
                </c:pt>
                <c:pt idx="77">
                  <c:v>0</c:v>
                </c:pt>
                <c:pt idx="78">
                  <c:v>0</c:v>
                </c:pt>
                <c:pt idx="79">
                  <c:v>0</c:v>
                </c:pt>
                <c:pt idx="80">
                  <c:v>0</c:v>
                </c:pt>
                <c:pt idx="81">
                  <c:v>0</c:v>
                </c:pt>
                <c:pt idx="82">
                  <c:v>0</c:v>
                </c:pt>
                <c:pt idx="83">
                  <c:v>0</c:v>
                </c:pt>
                <c:pt idx="84">
                  <c:v>0</c:v>
                </c:pt>
                <c:pt idx="85">
                  <c:v>20000000</c:v>
                </c:pt>
                <c:pt idx="86">
                  <c:v>20000000</c:v>
                </c:pt>
                <c:pt idx="87">
                  <c:v>20000000</c:v>
                </c:pt>
                <c:pt idx="88">
                  <c:v>20000000</c:v>
                </c:pt>
                <c:pt idx="89">
                  <c:v>20000000</c:v>
                </c:pt>
                <c:pt idx="90">
                  <c:v>20000000</c:v>
                </c:pt>
                <c:pt idx="91">
                  <c:v>20000000</c:v>
                </c:pt>
                <c:pt idx="92">
                  <c:v>20000000</c:v>
                </c:pt>
                <c:pt idx="93">
                  <c:v>20000000</c:v>
                </c:pt>
                <c:pt idx="94">
                  <c:v>20000000</c:v>
                </c:pt>
                <c:pt idx="95">
                  <c:v>20000000</c:v>
                </c:pt>
                <c:pt idx="96">
                  <c:v>20000000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F422-4B60-888E-E74C0410A730}"/>
            </c:ext>
          </c:extLst>
        </c:ser>
        <c:dLbls>
          <c:showLegendKey val="0"/>
          <c:showVal val="0"/>
          <c:showCatName val="0"/>
          <c:showSerName val="0"/>
          <c:showPercent val="0"/>
          <c:showBubbleSize val="0"/>
        </c:dLbls>
        <c:gapWidth val="0"/>
        <c:axId val="609057688"/>
        <c:axId val="609756304"/>
      </c:barChart>
      <c:lineChart>
        <c:grouping val="standard"/>
        <c:varyColors val="0"/>
        <c:ser>
          <c:idx val="0"/>
          <c:order val="0"/>
          <c:tx>
            <c:strRef>
              <c:f>'12Mo Totals'!$R$4</c:f>
              <c:strCache>
                <c:ptCount val="1"/>
                <c:pt idx="0">
                  <c:v>Health Care and Social Assistance</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Totals'!$R$5:$R$113</c:f>
              <c:numCache>
                <c:formatCode>General</c:formatCode>
                <c:ptCount val="109"/>
                <c:pt idx="0">
                  <c:v>6969000</c:v>
                </c:pt>
                <c:pt idx="1">
                  <c:v>7927000</c:v>
                </c:pt>
                <c:pt idx="2">
                  <c:v>7883000</c:v>
                </c:pt>
                <c:pt idx="3">
                  <c:v>7671000</c:v>
                </c:pt>
                <c:pt idx="4">
                  <c:v>7244000</c:v>
                </c:pt>
                <c:pt idx="5">
                  <c:v>7460000</c:v>
                </c:pt>
                <c:pt idx="6">
                  <c:v>7888000</c:v>
                </c:pt>
                <c:pt idx="7">
                  <c:v>7885000</c:v>
                </c:pt>
                <c:pt idx="8">
                  <c:v>7216000</c:v>
                </c:pt>
                <c:pt idx="9">
                  <c:v>7195000</c:v>
                </c:pt>
                <c:pt idx="10">
                  <c:v>7299000</c:v>
                </c:pt>
                <c:pt idx="11">
                  <c:v>7102000</c:v>
                </c:pt>
                <c:pt idx="12">
                  <c:v>7065000</c:v>
                </c:pt>
                <c:pt idx="13">
                  <c:v>6280000</c:v>
                </c:pt>
                <c:pt idx="14">
                  <c:v>7059000</c:v>
                </c:pt>
                <c:pt idx="15">
                  <c:v>7502000</c:v>
                </c:pt>
                <c:pt idx="16">
                  <c:v>7411000</c:v>
                </c:pt>
                <c:pt idx="17">
                  <c:v>7697000</c:v>
                </c:pt>
                <c:pt idx="18">
                  <c:v>7183000</c:v>
                </c:pt>
                <c:pt idx="19">
                  <c:v>7181000</c:v>
                </c:pt>
                <c:pt idx="20">
                  <c:v>6959000</c:v>
                </c:pt>
                <c:pt idx="21">
                  <c:v>6822000</c:v>
                </c:pt>
                <c:pt idx="22">
                  <c:v>6707000</c:v>
                </c:pt>
                <c:pt idx="23">
                  <c:v>7464000</c:v>
                </c:pt>
                <c:pt idx="24">
                  <c:v>7535000</c:v>
                </c:pt>
                <c:pt idx="25">
                  <c:v>7249000</c:v>
                </c:pt>
                <c:pt idx="26">
                  <c:v>6597000</c:v>
                </c:pt>
                <c:pt idx="27">
                  <c:v>5822000</c:v>
                </c:pt>
                <c:pt idx="28">
                  <c:v>5750000</c:v>
                </c:pt>
                <c:pt idx="29">
                  <c:v>5514000</c:v>
                </c:pt>
                <c:pt idx="30">
                  <c:v>5641000</c:v>
                </c:pt>
                <c:pt idx="31">
                  <c:v>5628000</c:v>
                </c:pt>
                <c:pt idx="32">
                  <c:v>5936000</c:v>
                </c:pt>
                <c:pt idx="33">
                  <c:v>5925000</c:v>
                </c:pt>
                <c:pt idx="34">
                  <c:v>5740000</c:v>
                </c:pt>
                <c:pt idx="35">
                  <c:v>4665000</c:v>
                </c:pt>
                <c:pt idx="36">
                  <c:v>4669000</c:v>
                </c:pt>
                <c:pt idx="37">
                  <c:v>4454000</c:v>
                </c:pt>
                <c:pt idx="38">
                  <c:v>4456000</c:v>
                </c:pt>
                <c:pt idx="39">
                  <c:v>4946000</c:v>
                </c:pt>
                <c:pt idx="40">
                  <c:v>5268000</c:v>
                </c:pt>
                <c:pt idx="41">
                  <c:v>4844000</c:v>
                </c:pt>
                <c:pt idx="42">
                  <c:v>5329000</c:v>
                </c:pt>
                <c:pt idx="43">
                  <c:v>5293000</c:v>
                </c:pt>
                <c:pt idx="44">
                  <c:v>5760000</c:v>
                </c:pt>
                <c:pt idx="45">
                  <c:v>5415000</c:v>
                </c:pt>
                <c:pt idx="46">
                  <c:v>7183000</c:v>
                </c:pt>
                <c:pt idx="47">
                  <c:v>7785000</c:v>
                </c:pt>
                <c:pt idx="48">
                  <c:v>7791000</c:v>
                </c:pt>
                <c:pt idx="49">
                  <c:v>8106000</c:v>
                </c:pt>
                <c:pt idx="50">
                  <c:v>8303000</c:v>
                </c:pt>
                <c:pt idx="51">
                  <c:v>8460000</c:v>
                </c:pt>
                <c:pt idx="52">
                  <c:v>8221000</c:v>
                </c:pt>
                <c:pt idx="53">
                  <c:v>8949000</c:v>
                </c:pt>
                <c:pt idx="54">
                  <c:v>8446000</c:v>
                </c:pt>
                <c:pt idx="55">
                  <c:v>8506000</c:v>
                </c:pt>
                <c:pt idx="56">
                  <c:v>8321000</c:v>
                </c:pt>
                <c:pt idx="57">
                  <c:v>8767000</c:v>
                </c:pt>
                <c:pt idx="58">
                  <c:v>8193000</c:v>
                </c:pt>
                <c:pt idx="59">
                  <c:v>11694000</c:v>
                </c:pt>
                <c:pt idx="60">
                  <c:v>11629000</c:v>
                </c:pt>
                <c:pt idx="61">
                  <c:v>11725000</c:v>
                </c:pt>
                <c:pt idx="62">
                  <c:v>12176000</c:v>
                </c:pt>
                <c:pt idx="63">
                  <c:v>12160000</c:v>
                </c:pt>
                <c:pt idx="64">
                  <c:v>12293000</c:v>
                </c:pt>
                <c:pt idx="65">
                  <c:v>12104000</c:v>
                </c:pt>
                <c:pt idx="66">
                  <c:v>12222000</c:v>
                </c:pt>
                <c:pt idx="67">
                  <c:v>12234000</c:v>
                </c:pt>
                <c:pt idx="68">
                  <c:v>12663000</c:v>
                </c:pt>
                <c:pt idx="69">
                  <c:v>11714000</c:v>
                </c:pt>
                <c:pt idx="70">
                  <c:v>10640000</c:v>
                </c:pt>
                <c:pt idx="71">
                  <c:v>7863000</c:v>
                </c:pt>
                <c:pt idx="72">
                  <c:v>7539000</c:v>
                </c:pt>
                <c:pt idx="73">
                  <c:v>7510000</c:v>
                </c:pt>
                <c:pt idx="74">
                  <c:v>6738000</c:v>
                </c:pt>
                <c:pt idx="75">
                  <c:v>7001000</c:v>
                </c:pt>
                <c:pt idx="76">
                  <c:v>6922000</c:v>
                </c:pt>
                <c:pt idx="77">
                  <c:v>7307000</c:v>
                </c:pt>
                <c:pt idx="78">
                  <c:v>7085000</c:v>
                </c:pt>
                <c:pt idx="79">
                  <c:v>6999000</c:v>
                </c:pt>
                <c:pt idx="80">
                  <c:v>6803000</c:v>
                </c:pt>
                <c:pt idx="81">
                  <c:v>7355000</c:v>
                </c:pt>
                <c:pt idx="82">
                  <c:v>7507000</c:v>
                </c:pt>
                <c:pt idx="83">
                  <c:v>6800000</c:v>
                </c:pt>
                <c:pt idx="84">
                  <c:v>7181000</c:v>
                </c:pt>
                <c:pt idx="85">
                  <c:v>7131000</c:v>
                </c:pt>
                <c:pt idx="86">
                  <c:v>7270000</c:v>
                </c:pt>
                <c:pt idx="87">
                  <c:v>6977000</c:v>
                </c:pt>
                <c:pt idx="88">
                  <c:v>7136000</c:v>
                </c:pt>
                <c:pt idx="89">
                  <c:v>8558000</c:v>
                </c:pt>
                <c:pt idx="90">
                  <c:v>8447000</c:v>
                </c:pt>
                <c:pt idx="91">
                  <c:v>8663000</c:v>
                </c:pt>
                <c:pt idx="92">
                  <c:v>8654000</c:v>
                </c:pt>
                <c:pt idx="93">
                  <c:v>9109000</c:v>
                </c:pt>
                <c:pt idx="94">
                  <c:v>8997000</c:v>
                </c:pt>
                <c:pt idx="95">
                  <c:v>9500000</c:v>
                </c:pt>
                <c:pt idx="96">
                  <c:v>9479000</c:v>
                </c:pt>
                <c:pt idx="97">
                  <c:v>9494000</c:v>
                </c:pt>
                <c:pt idx="98">
                  <c:v>10194000</c:v>
                </c:pt>
                <c:pt idx="99">
                  <c:v>10677000</c:v>
                </c:pt>
                <c:pt idx="100">
                  <c:v>10663000</c:v>
                </c:pt>
                <c:pt idx="101">
                  <c:v>9593000</c:v>
                </c:pt>
                <c:pt idx="102">
                  <c:v>9878000</c:v>
                </c:pt>
                <c:pt idx="103">
                  <c:v>9766000</c:v>
                </c:pt>
                <c:pt idx="104">
                  <c:v>9909000</c:v>
                </c:pt>
                <c:pt idx="105">
                  <c:v>10228000</c:v>
                </c:pt>
                <c:pt idx="106">
                  <c:v>10523000</c:v>
                </c:pt>
                <c:pt idx="107">
                  <c:v>10747000</c:v>
                </c:pt>
                <c:pt idx="108">
                  <c:v>11076000</c:v>
                </c:pt>
              </c:numCache>
            </c:numRef>
          </c:val>
          <c:smooth val="0"/>
          <c:extLst xmlns:c16r2="http://schemas.microsoft.com/office/drawing/2015/06/chart">
            <c:ext xmlns:c16="http://schemas.microsoft.com/office/drawing/2014/chart" uri="{C3380CC4-5D6E-409C-BE32-E72D297353CC}">
              <c16:uniqueId val="{00000001-F422-4B60-888E-E74C0410A730}"/>
            </c:ext>
          </c:extLst>
        </c:ser>
        <c:dLbls>
          <c:showLegendKey val="0"/>
          <c:showVal val="0"/>
          <c:showCatName val="0"/>
          <c:showSerName val="0"/>
          <c:showPercent val="0"/>
          <c:showBubbleSize val="0"/>
        </c:dLbls>
        <c:marker val="1"/>
        <c:smooth val="0"/>
        <c:axId val="609056904"/>
        <c:axId val="609057296"/>
      </c:lineChart>
      <c:dateAx>
        <c:axId val="609056904"/>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9057296"/>
        <c:crossesAt val="0"/>
        <c:auto val="1"/>
        <c:lblOffset val="100"/>
        <c:baseTimeUnit val="months"/>
        <c:majorUnit val="6"/>
        <c:majorTimeUnit val="months"/>
        <c:minorUnit val="3"/>
        <c:minorTimeUnit val="months"/>
      </c:dateAx>
      <c:valAx>
        <c:axId val="609057296"/>
        <c:scaling>
          <c:orientation val="minMax"/>
          <c:max val="2000000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4384626531058617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56904"/>
        <c:crosses val="autoZero"/>
        <c:crossBetween val="between"/>
        <c:majorUnit val="5000000"/>
        <c:minorUnit val="200000"/>
        <c:dispUnits>
          <c:builtInUnit val="millions"/>
        </c:dispUnits>
      </c:valAx>
      <c:catAx>
        <c:axId val="609057688"/>
        <c:scaling>
          <c:orientation val="minMax"/>
        </c:scaling>
        <c:delete val="1"/>
        <c:axPos val="b"/>
        <c:majorTickMark val="out"/>
        <c:minorTickMark val="none"/>
        <c:tickLblPos val="nextTo"/>
        <c:crossAx val="609756304"/>
        <c:crosses val="autoZero"/>
        <c:auto val="1"/>
        <c:lblAlgn val="ctr"/>
        <c:lblOffset val="100"/>
        <c:noMultiLvlLbl val="0"/>
      </c:catAx>
      <c:valAx>
        <c:axId val="609756304"/>
        <c:scaling>
          <c:orientation val="minMax"/>
          <c:max val="20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057688"/>
        <c:crosses val="max"/>
        <c:crossBetween val="between"/>
        <c:majorUnit val="5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64705882352941"/>
          <c:y val="3.6363636363636362E-2"/>
          <c:w val="0.83306836248012717"/>
          <c:h val="0.8"/>
        </c:manualLayout>
      </c:layout>
      <c:barChart>
        <c:barDir val="col"/>
        <c:grouping val="clustered"/>
        <c:varyColors val="0"/>
        <c:ser>
          <c:idx val="1"/>
          <c:order val="1"/>
          <c:spPr>
            <a:solidFill>
              <a:srgbClr val="CCFFFF"/>
            </a:solidFill>
            <a:ln w="25400">
              <a:noFill/>
            </a:ln>
          </c:spPr>
          <c:invertIfNegative val="0"/>
          <c:val>
            <c:numRef>
              <c:f>'12Mo Totals'!$S$119:$S$227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3000000</c:v>
                </c:pt>
                <c:pt idx="14">
                  <c:v>3000000</c:v>
                </c:pt>
                <c:pt idx="15">
                  <c:v>3000000</c:v>
                </c:pt>
                <c:pt idx="16">
                  <c:v>3000000</c:v>
                </c:pt>
                <c:pt idx="17">
                  <c:v>3000000</c:v>
                </c:pt>
                <c:pt idx="18">
                  <c:v>3000000</c:v>
                </c:pt>
                <c:pt idx="19">
                  <c:v>3000000</c:v>
                </c:pt>
                <c:pt idx="20">
                  <c:v>3000000</c:v>
                </c:pt>
                <c:pt idx="21">
                  <c:v>3000000</c:v>
                </c:pt>
                <c:pt idx="22">
                  <c:v>3000000</c:v>
                </c:pt>
                <c:pt idx="23">
                  <c:v>3000000</c:v>
                </c:pt>
                <c:pt idx="24">
                  <c:v>3000000</c:v>
                </c:pt>
                <c:pt idx="25">
                  <c:v>0</c:v>
                </c:pt>
                <c:pt idx="26">
                  <c:v>0</c:v>
                </c:pt>
                <c:pt idx="27">
                  <c:v>0</c:v>
                </c:pt>
                <c:pt idx="28">
                  <c:v>0</c:v>
                </c:pt>
                <c:pt idx="29">
                  <c:v>0</c:v>
                </c:pt>
                <c:pt idx="30">
                  <c:v>0</c:v>
                </c:pt>
                <c:pt idx="31">
                  <c:v>0</c:v>
                </c:pt>
                <c:pt idx="32">
                  <c:v>0</c:v>
                </c:pt>
                <c:pt idx="33">
                  <c:v>0</c:v>
                </c:pt>
                <c:pt idx="34">
                  <c:v>0</c:v>
                </c:pt>
                <c:pt idx="35">
                  <c:v>0</c:v>
                </c:pt>
                <c:pt idx="36">
                  <c:v>0</c:v>
                </c:pt>
                <c:pt idx="37">
                  <c:v>3000000</c:v>
                </c:pt>
                <c:pt idx="38">
                  <c:v>3000000</c:v>
                </c:pt>
                <c:pt idx="39">
                  <c:v>3000000</c:v>
                </c:pt>
                <c:pt idx="40">
                  <c:v>3000000</c:v>
                </c:pt>
                <c:pt idx="41">
                  <c:v>3000000</c:v>
                </c:pt>
                <c:pt idx="42">
                  <c:v>3000000</c:v>
                </c:pt>
                <c:pt idx="43">
                  <c:v>3000000</c:v>
                </c:pt>
                <c:pt idx="44">
                  <c:v>3000000</c:v>
                </c:pt>
                <c:pt idx="45">
                  <c:v>3000000</c:v>
                </c:pt>
                <c:pt idx="46">
                  <c:v>3000000</c:v>
                </c:pt>
                <c:pt idx="47">
                  <c:v>3000000</c:v>
                </c:pt>
                <c:pt idx="48">
                  <c:v>3000000</c:v>
                </c:pt>
                <c:pt idx="49">
                  <c:v>0</c:v>
                </c:pt>
                <c:pt idx="50">
                  <c:v>0</c:v>
                </c:pt>
                <c:pt idx="51">
                  <c:v>0</c:v>
                </c:pt>
                <c:pt idx="52">
                  <c:v>0</c:v>
                </c:pt>
                <c:pt idx="53">
                  <c:v>0</c:v>
                </c:pt>
                <c:pt idx="54">
                  <c:v>0</c:v>
                </c:pt>
                <c:pt idx="55">
                  <c:v>0</c:v>
                </c:pt>
                <c:pt idx="56">
                  <c:v>0</c:v>
                </c:pt>
                <c:pt idx="57">
                  <c:v>0</c:v>
                </c:pt>
                <c:pt idx="58">
                  <c:v>0</c:v>
                </c:pt>
                <c:pt idx="59">
                  <c:v>0</c:v>
                </c:pt>
                <c:pt idx="60">
                  <c:v>0</c:v>
                </c:pt>
                <c:pt idx="61">
                  <c:v>3000000</c:v>
                </c:pt>
                <c:pt idx="62">
                  <c:v>3000000</c:v>
                </c:pt>
                <c:pt idx="63">
                  <c:v>3000000</c:v>
                </c:pt>
                <c:pt idx="64">
                  <c:v>3000000</c:v>
                </c:pt>
                <c:pt idx="65">
                  <c:v>3000000</c:v>
                </c:pt>
                <c:pt idx="66">
                  <c:v>3000000</c:v>
                </c:pt>
                <c:pt idx="67">
                  <c:v>3000000</c:v>
                </c:pt>
                <c:pt idx="68">
                  <c:v>3000000</c:v>
                </c:pt>
                <c:pt idx="69">
                  <c:v>3000000</c:v>
                </c:pt>
                <c:pt idx="70">
                  <c:v>3000000</c:v>
                </c:pt>
                <c:pt idx="71">
                  <c:v>3000000</c:v>
                </c:pt>
                <c:pt idx="72">
                  <c:v>3000000</c:v>
                </c:pt>
                <c:pt idx="73">
                  <c:v>0</c:v>
                </c:pt>
                <c:pt idx="74">
                  <c:v>0</c:v>
                </c:pt>
                <c:pt idx="75">
                  <c:v>0</c:v>
                </c:pt>
                <c:pt idx="76">
                  <c:v>0</c:v>
                </c:pt>
                <c:pt idx="77">
                  <c:v>0</c:v>
                </c:pt>
                <c:pt idx="78">
                  <c:v>0</c:v>
                </c:pt>
                <c:pt idx="79">
                  <c:v>0</c:v>
                </c:pt>
                <c:pt idx="80">
                  <c:v>0</c:v>
                </c:pt>
                <c:pt idx="81">
                  <c:v>0</c:v>
                </c:pt>
                <c:pt idx="82">
                  <c:v>0</c:v>
                </c:pt>
                <c:pt idx="83">
                  <c:v>0</c:v>
                </c:pt>
                <c:pt idx="84">
                  <c:v>0</c:v>
                </c:pt>
                <c:pt idx="85">
                  <c:v>3000000</c:v>
                </c:pt>
                <c:pt idx="86">
                  <c:v>3000000</c:v>
                </c:pt>
                <c:pt idx="87">
                  <c:v>3000000</c:v>
                </c:pt>
                <c:pt idx="88">
                  <c:v>3000000</c:v>
                </c:pt>
                <c:pt idx="89">
                  <c:v>3000000</c:v>
                </c:pt>
                <c:pt idx="90">
                  <c:v>3000000</c:v>
                </c:pt>
                <c:pt idx="91">
                  <c:v>3000000</c:v>
                </c:pt>
                <c:pt idx="92">
                  <c:v>3000000</c:v>
                </c:pt>
                <c:pt idx="93">
                  <c:v>3000000</c:v>
                </c:pt>
                <c:pt idx="94">
                  <c:v>3000000</c:v>
                </c:pt>
                <c:pt idx="95">
                  <c:v>3000000</c:v>
                </c:pt>
                <c:pt idx="96">
                  <c:v>3000000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D7EE-4F08-BFFB-2F277B41CE28}"/>
            </c:ext>
          </c:extLst>
        </c:ser>
        <c:dLbls>
          <c:showLegendKey val="0"/>
          <c:showVal val="0"/>
          <c:showCatName val="0"/>
          <c:showSerName val="0"/>
          <c:showPercent val="0"/>
          <c:showBubbleSize val="0"/>
        </c:dLbls>
        <c:gapWidth val="0"/>
        <c:axId val="609757872"/>
        <c:axId val="609758264"/>
      </c:barChart>
      <c:lineChart>
        <c:grouping val="standard"/>
        <c:varyColors val="0"/>
        <c:ser>
          <c:idx val="0"/>
          <c:order val="0"/>
          <c:tx>
            <c:strRef>
              <c:f>'12Mo Totals'!$S$4</c:f>
              <c:strCache>
                <c:ptCount val="1"/>
                <c:pt idx="0">
                  <c:v>Arts, Entertainment, and Recreation</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Totals'!$S$5:$S$113</c:f>
              <c:numCache>
                <c:formatCode>General</c:formatCode>
                <c:ptCount val="109"/>
                <c:pt idx="0">
                  <c:v>1553000</c:v>
                </c:pt>
                <c:pt idx="1">
                  <c:v>1549000</c:v>
                </c:pt>
                <c:pt idx="2">
                  <c:v>1599000</c:v>
                </c:pt>
                <c:pt idx="3">
                  <c:v>1445000</c:v>
                </c:pt>
                <c:pt idx="4">
                  <c:v>1408000</c:v>
                </c:pt>
                <c:pt idx="5">
                  <c:v>1532000</c:v>
                </c:pt>
                <c:pt idx="6">
                  <c:v>1527000</c:v>
                </c:pt>
                <c:pt idx="7">
                  <c:v>1430000</c:v>
                </c:pt>
                <c:pt idx="8">
                  <c:v>968000</c:v>
                </c:pt>
                <c:pt idx="9">
                  <c:v>942000</c:v>
                </c:pt>
                <c:pt idx="10">
                  <c:v>752000</c:v>
                </c:pt>
                <c:pt idx="11">
                  <c:v>374000</c:v>
                </c:pt>
                <c:pt idx="12">
                  <c:v>305000</c:v>
                </c:pt>
                <c:pt idx="13">
                  <c:v>303000</c:v>
                </c:pt>
                <c:pt idx="14">
                  <c:v>269000</c:v>
                </c:pt>
                <c:pt idx="15">
                  <c:v>225000</c:v>
                </c:pt>
                <c:pt idx="16">
                  <c:v>198000</c:v>
                </c:pt>
                <c:pt idx="17">
                  <c:v>41000</c:v>
                </c:pt>
                <c:pt idx="18">
                  <c:v>-90000</c:v>
                </c:pt>
                <c:pt idx="19">
                  <c:v>28000</c:v>
                </c:pt>
                <c:pt idx="20">
                  <c:v>358000</c:v>
                </c:pt>
                <c:pt idx="21">
                  <c:v>354000</c:v>
                </c:pt>
                <c:pt idx="22">
                  <c:v>356000</c:v>
                </c:pt>
                <c:pt idx="23">
                  <c:v>597000</c:v>
                </c:pt>
                <c:pt idx="24">
                  <c:v>585000</c:v>
                </c:pt>
                <c:pt idx="25">
                  <c:v>591000</c:v>
                </c:pt>
                <c:pt idx="26">
                  <c:v>588000</c:v>
                </c:pt>
                <c:pt idx="27">
                  <c:v>566000</c:v>
                </c:pt>
                <c:pt idx="28">
                  <c:v>-91000</c:v>
                </c:pt>
                <c:pt idx="29">
                  <c:v>-16000</c:v>
                </c:pt>
                <c:pt idx="30">
                  <c:v>121000</c:v>
                </c:pt>
                <c:pt idx="31">
                  <c:v>116000</c:v>
                </c:pt>
                <c:pt idx="32">
                  <c:v>21000</c:v>
                </c:pt>
                <c:pt idx="33">
                  <c:v>13000</c:v>
                </c:pt>
                <c:pt idx="34">
                  <c:v>-32000</c:v>
                </c:pt>
                <c:pt idx="35">
                  <c:v>12000</c:v>
                </c:pt>
                <c:pt idx="36">
                  <c:v>-50000</c:v>
                </c:pt>
                <c:pt idx="37">
                  <c:v>-55000</c:v>
                </c:pt>
                <c:pt idx="38">
                  <c:v>-106000</c:v>
                </c:pt>
                <c:pt idx="39">
                  <c:v>-102000</c:v>
                </c:pt>
                <c:pt idx="40">
                  <c:v>550000</c:v>
                </c:pt>
                <c:pt idx="41">
                  <c:v>432000</c:v>
                </c:pt>
                <c:pt idx="42">
                  <c:v>426000</c:v>
                </c:pt>
                <c:pt idx="43">
                  <c:v>368000</c:v>
                </c:pt>
                <c:pt idx="44">
                  <c:v>489000</c:v>
                </c:pt>
                <c:pt idx="45">
                  <c:v>452000</c:v>
                </c:pt>
                <c:pt idx="46">
                  <c:v>516000</c:v>
                </c:pt>
                <c:pt idx="47">
                  <c:v>485000</c:v>
                </c:pt>
                <c:pt idx="48">
                  <c:v>545000</c:v>
                </c:pt>
                <c:pt idx="49">
                  <c:v>548000</c:v>
                </c:pt>
                <c:pt idx="50">
                  <c:v>626000</c:v>
                </c:pt>
                <c:pt idx="51">
                  <c:v>583000</c:v>
                </c:pt>
                <c:pt idx="52">
                  <c:v>602000</c:v>
                </c:pt>
                <c:pt idx="53">
                  <c:v>622000</c:v>
                </c:pt>
                <c:pt idx="54">
                  <c:v>629000</c:v>
                </c:pt>
                <c:pt idx="55">
                  <c:v>896000</c:v>
                </c:pt>
                <c:pt idx="56">
                  <c:v>743000</c:v>
                </c:pt>
                <c:pt idx="57">
                  <c:v>1226000</c:v>
                </c:pt>
                <c:pt idx="58">
                  <c:v>1219000</c:v>
                </c:pt>
                <c:pt idx="59">
                  <c:v>1271000</c:v>
                </c:pt>
                <c:pt idx="60">
                  <c:v>1515000</c:v>
                </c:pt>
                <c:pt idx="61">
                  <c:v>1541000</c:v>
                </c:pt>
                <c:pt idx="62">
                  <c:v>1535000</c:v>
                </c:pt>
                <c:pt idx="63">
                  <c:v>1620000</c:v>
                </c:pt>
                <c:pt idx="64">
                  <c:v>1630000</c:v>
                </c:pt>
                <c:pt idx="65">
                  <c:v>1657000</c:v>
                </c:pt>
                <c:pt idx="66">
                  <c:v>1645000</c:v>
                </c:pt>
                <c:pt idx="67">
                  <c:v>1442000</c:v>
                </c:pt>
                <c:pt idx="68">
                  <c:v>1587000</c:v>
                </c:pt>
                <c:pt idx="69">
                  <c:v>1156000</c:v>
                </c:pt>
                <c:pt idx="70">
                  <c:v>1177000</c:v>
                </c:pt>
                <c:pt idx="71">
                  <c:v>1208000</c:v>
                </c:pt>
                <c:pt idx="72">
                  <c:v>988000</c:v>
                </c:pt>
                <c:pt idx="73">
                  <c:v>934000</c:v>
                </c:pt>
                <c:pt idx="74">
                  <c:v>998000</c:v>
                </c:pt>
                <c:pt idx="75">
                  <c:v>1007000</c:v>
                </c:pt>
                <c:pt idx="76">
                  <c:v>1015000</c:v>
                </c:pt>
                <c:pt idx="77">
                  <c:v>1776000</c:v>
                </c:pt>
                <c:pt idx="78">
                  <c:v>1805000</c:v>
                </c:pt>
                <c:pt idx="79">
                  <c:v>1809000</c:v>
                </c:pt>
                <c:pt idx="80">
                  <c:v>2161000</c:v>
                </c:pt>
                <c:pt idx="81">
                  <c:v>2169000</c:v>
                </c:pt>
                <c:pt idx="82">
                  <c:v>2147000</c:v>
                </c:pt>
                <c:pt idx="83">
                  <c:v>2411000</c:v>
                </c:pt>
                <c:pt idx="84">
                  <c:v>2396000</c:v>
                </c:pt>
                <c:pt idx="85">
                  <c:v>2419000</c:v>
                </c:pt>
                <c:pt idx="86">
                  <c:v>2382000</c:v>
                </c:pt>
                <c:pt idx="87">
                  <c:v>2542000</c:v>
                </c:pt>
                <c:pt idx="88">
                  <c:v>2470000</c:v>
                </c:pt>
                <c:pt idx="89">
                  <c:v>1755000</c:v>
                </c:pt>
                <c:pt idx="90">
                  <c:v>1695000</c:v>
                </c:pt>
                <c:pt idx="91">
                  <c:v>1687000</c:v>
                </c:pt>
                <c:pt idx="92">
                  <c:v>1225000</c:v>
                </c:pt>
                <c:pt idx="93">
                  <c:v>1246000</c:v>
                </c:pt>
                <c:pt idx="94">
                  <c:v>1310000</c:v>
                </c:pt>
                <c:pt idx="95">
                  <c:v>-2000</c:v>
                </c:pt>
                <c:pt idx="96">
                  <c:v>-213000</c:v>
                </c:pt>
                <c:pt idx="97">
                  <c:v>-362000</c:v>
                </c:pt>
                <c:pt idx="98">
                  <c:v>-78000</c:v>
                </c:pt>
                <c:pt idx="99">
                  <c:v>-254000</c:v>
                </c:pt>
                <c:pt idx="100">
                  <c:v>-172000</c:v>
                </c:pt>
                <c:pt idx="101">
                  <c:v>-42000</c:v>
                </c:pt>
                <c:pt idx="102">
                  <c:v>-1000</c:v>
                </c:pt>
                <c:pt idx="103">
                  <c:v>36000</c:v>
                </c:pt>
                <c:pt idx="104">
                  <c:v>30000</c:v>
                </c:pt>
                <c:pt idx="105">
                  <c:v>264000</c:v>
                </c:pt>
                <c:pt idx="106">
                  <c:v>123000</c:v>
                </c:pt>
                <c:pt idx="107">
                  <c:v>1102000</c:v>
                </c:pt>
                <c:pt idx="108">
                  <c:v>1388000</c:v>
                </c:pt>
              </c:numCache>
            </c:numRef>
          </c:val>
          <c:smooth val="0"/>
          <c:extLst xmlns:c16r2="http://schemas.microsoft.com/office/drawing/2015/06/chart">
            <c:ext xmlns:c16="http://schemas.microsoft.com/office/drawing/2014/chart" uri="{C3380CC4-5D6E-409C-BE32-E72D297353CC}">
              <c16:uniqueId val="{00000001-D7EE-4F08-BFFB-2F277B41CE28}"/>
            </c:ext>
          </c:extLst>
        </c:ser>
        <c:dLbls>
          <c:showLegendKey val="0"/>
          <c:showVal val="0"/>
          <c:showCatName val="0"/>
          <c:showSerName val="0"/>
          <c:showPercent val="0"/>
          <c:showBubbleSize val="0"/>
        </c:dLbls>
        <c:marker val="1"/>
        <c:smooth val="0"/>
        <c:axId val="609757088"/>
        <c:axId val="609757480"/>
      </c:lineChart>
      <c:dateAx>
        <c:axId val="609757088"/>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9757480"/>
        <c:crossesAt val="0"/>
        <c:auto val="1"/>
        <c:lblOffset val="100"/>
        <c:baseTimeUnit val="months"/>
        <c:majorUnit val="6"/>
        <c:majorTimeUnit val="months"/>
        <c:minorUnit val="3"/>
        <c:minorTimeUnit val="months"/>
      </c:dateAx>
      <c:valAx>
        <c:axId val="609757480"/>
        <c:scaling>
          <c:orientation val="minMax"/>
          <c:max val="3000000"/>
          <c:min val="-100000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38974455465794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757088"/>
        <c:crosses val="autoZero"/>
        <c:crossBetween val="between"/>
        <c:majorUnit val="1000000"/>
        <c:dispUnits>
          <c:builtInUnit val="millions"/>
        </c:dispUnits>
      </c:valAx>
      <c:catAx>
        <c:axId val="609757872"/>
        <c:scaling>
          <c:orientation val="minMax"/>
        </c:scaling>
        <c:delete val="1"/>
        <c:axPos val="b"/>
        <c:majorTickMark val="out"/>
        <c:minorTickMark val="none"/>
        <c:tickLblPos val="nextTo"/>
        <c:crossAx val="609758264"/>
        <c:crosses val="autoZero"/>
        <c:auto val="1"/>
        <c:lblAlgn val="ctr"/>
        <c:lblOffset val="100"/>
        <c:noMultiLvlLbl val="0"/>
      </c:catAx>
      <c:valAx>
        <c:axId val="609758264"/>
        <c:scaling>
          <c:orientation val="minMax"/>
          <c:max val="3000000"/>
          <c:min val="-1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757872"/>
        <c:crosses val="max"/>
        <c:crossBetween val="between"/>
        <c:majorUnit val="1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00635930047695"/>
          <c:y val="3.6363636363636362E-2"/>
          <c:w val="0.82829888712241651"/>
          <c:h val="0.79740259740259745"/>
        </c:manualLayout>
      </c:layout>
      <c:barChart>
        <c:barDir val="col"/>
        <c:grouping val="clustered"/>
        <c:varyColors val="0"/>
        <c:ser>
          <c:idx val="1"/>
          <c:order val="1"/>
          <c:spPr>
            <a:solidFill>
              <a:srgbClr val="CCFFFF"/>
            </a:solidFill>
            <a:ln w="25400">
              <a:noFill/>
            </a:ln>
          </c:spPr>
          <c:invertIfNegative val="0"/>
          <c:val>
            <c:numRef>
              <c:f>'12Mo Totals'!$T$119:$T$227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30000000</c:v>
                </c:pt>
                <c:pt idx="14">
                  <c:v>30000000</c:v>
                </c:pt>
                <c:pt idx="15">
                  <c:v>30000000</c:v>
                </c:pt>
                <c:pt idx="16">
                  <c:v>30000000</c:v>
                </c:pt>
                <c:pt idx="17">
                  <c:v>30000000</c:v>
                </c:pt>
                <c:pt idx="18">
                  <c:v>30000000</c:v>
                </c:pt>
                <c:pt idx="19">
                  <c:v>30000000</c:v>
                </c:pt>
                <c:pt idx="20">
                  <c:v>30000000</c:v>
                </c:pt>
                <c:pt idx="21">
                  <c:v>30000000</c:v>
                </c:pt>
                <c:pt idx="22">
                  <c:v>30000000</c:v>
                </c:pt>
                <c:pt idx="23">
                  <c:v>30000000</c:v>
                </c:pt>
                <c:pt idx="24">
                  <c:v>30000000</c:v>
                </c:pt>
                <c:pt idx="25">
                  <c:v>0</c:v>
                </c:pt>
                <c:pt idx="26">
                  <c:v>0</c:v>
                </c:pt>
                <c:pt idx="27">
                  <c:v>0</c:v>
                </c:pt>
                <c:pt idx="28">
                  <c:v>0</c:v>
                </c:pt>
                <c:pt idx="29">
                  <c:v>0</c:v>
                </c:pt>
                <c:pt idx="30">
                  <c:v>0</c:v>
                </c:pt>
                <c:pt idx="31">
                  <c:v>0</c:v>
                </c:pt>
                <c:pt idx="32">
                  <c:v>0</c:v>
                </c:pt>
                <c:pt idx="33">
                  <c:v>0</c:v>
                </c:pt>
                <c:pt idx="34">
                  <c:v>0</c:v>
                </c:pt>
                <c:pt idx="35">
                  <c:v>0</c:v>
                </c:pt>
                <c:pt idx="36">
                  <c:v>0</c:v>
                </c:pt>
                <c:pt idx="37">
                  <c:v>30000000</c:v>
                </c:pt>
                <c:pt idx="38">
                  <c:v>30000000</c:v>
                </c:pt>
                <c:pt idx="39">
                  <c:v>30000000</c:v>
                </c:pt>
                <c:pt idx="40">
                  <c:v>30000000</c:v>
                </c:pt>
                <c:pt idx="41">
                  <c:v>30000000</c:v>
                </c:pt>
                <c:pt idx="42">
                  <c:v>30000000</c:v>
                </c:pt>
                <c:pt idx="43">
                  <c:v>30000000</c:v>
                </c:pt>
                <c:pt idx="44">
                  <c:v>30000000</c:v>
                </c:pt>
                <c:pt idx="45">
                  <c:v>30000000</c:v>
                </c:pt>
                <c:pt idx="46">
                  <c:v>30000000</c:v>
                </c:pt>
                <c:pt idx="47">
                  <c:v>30000000</c:v>
                </c:pt>
                <c:pt idx="48">
                  <c:v>30000000</c:v>
                </c:pt>
                <c:pt idx="49">
                  <c:v>0</c:v>
                </c:pt>
                <c:pt idx="50">
                  <c:v>0</c:v>
                </c:pt>
                <c:pt idx="51">
                  <c:v>0</c:v>
                </c:pt>
                <c:pt idx="52">
                  <c:v>0</c:v>
                </c:pt>
                <c:pt idx="53">
                  <c:v>0</c:v>
                </c:pt>
                <c:pt idx="54">
                  <c:v>0</c:v>
                </c:pt>
                <c:pt idx="55">
                  <c:v>0</c:v>
                </c:pt>
                <c:pt idx="56">
                  <c:v>0</c:v>
                </c:pt>
                <c:pt idx="57">
                  <c:v>0</c:v>
                </c:pt>
                <c:pt idx="58">
                  <c:v>0</c:v>
                </c:pt>
                <c:pt idx="59">
                  <c:v>0</c:v>
                </c:pt>
                <c:pt idx="60">
                  <c:v>0</c:v>
                </c:pt>
                <c:pt idx="61">
                  <c:v>30000000</c:v>
                </c:pt>
                <c:pt idx="62">
                  <c:v>30000000</c:v>
                </c:pt>
                <c:pt idx="63">
                  <c:v>30000000</c:v>
                </c:pt>
                <c:pt idx="64">
                  <c:v>30000000</c:v>
                </c:pt>
                <c:pt idx="65">
                  <c:v>30000000</c:v>
                </c:pt>
                <c:pt idx="66">
                  <c:v>30000000</c:v>
                </c:pt>
                <c:pt idx="67">
                  <c:v>30000000</c:v>
                </c:pt>
                <c:pt idx="68">
                  <c:v>30000000</c:v>
                </c:pt>
                <c:pt idx="69">
                  <c:v>30000000</c:v>
                </c:pt>
                <c:pt idx="70">
                  <c:v>30000000</c:v>
                </c:pt>
                <c:pt idx="71">
                  <c:v>30000000</c:v>
                </c:pt>
                <c:pt idx="72">
                  <c:v>30000000</c:v>
                </c:pt>
                <c:pt idx="73">
                  <c:v>0</c:v>
                </c:pt>
                <c:pt idx="74">
                  <c:v>0</c:v>
                </c:pt>
                <c:pt idx="75">
                  <c:v>0</c:v>
                </c:pt>
                <c:pt idx="76">
                  <c:v>0</c:v>
                </c:pt>
                <c:pt idx="77">
                  <c:v>0</c:v>
                </c:pt>
                <c:pt idx="78">
                  <c:v>0</c:v>
                </c:pt>
                <c:pt idx="79">
                  <c:v>0</c:v>
                </c:pt>
                <c:pt idx="80">
                  <c:v>0</c:v>
                </c:pt>
                <c:pt idx="81">
                  <c:v>0</c:v>
                </c:pt>
                <c:pt idx="82">
                  <c:v>0</c:v>
                </c:pt>
                <c:pt idx="83">
                  <c:v>0</c:v>
                </c:pt>
                <c:pt idx="84">
                  <c:v>0</c:v>
                </c:pt>
                <c:pt idx="85">
                  <c:v>30000000</c:v>
                </c:pt>
                <c:pt idx="86">
                  <c:v>30000000</c:v>
                </c:pt>
                <c:pt idx="87">
                  <c:v>30000000</c:v>
                </c:pt>
                <c:pt idx="88">
                  <c:v>30000000</c:v>
                </c:pt>
                <c:pt idx="89">
                  <c:v>30000000</c:v>
                </c:pt>
                <c:pt idx="90">
                  <c:v>30000000</c:v>
                </c:pt>
                <c:pt idx="91">
                  <c:v>30000000</c:v>
                </c:pt>
                <c:pt idx="92">
                  <c:v>30000000</c:v>
                </c:pt>
                <c:pt idx="93">
                  <c:v>30000000</c:v>
                </c:pt>
                <c:pt idx="94">
                  <c:v>30000000</c:v>
                </c:pt>
                <c:pt idx="95">
                  <c:v>30000000</c:v>
                </c:pt>
                <c:pt idx="96">
                  <c:v>30000000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E821-4802-9361-3FDFC7F29721}"/>
            </c:ext>
          </c:extLst>
        </c:ser>
        <c:dLbls>
          <c:showLegendKey val="0"/>
          <c:showVal val="0"/>
          <c:showCatName val="0"/>
          <c:showSerName val="0"/>
          <c:showPercent val="0"/>
          <c:showBubbleSize val="0"/>
        </c:dLbls>
        <c:gapWidth val="0"/>
        <c:axId val="609760224"/>
        <c:axId val="609760616"/>
      </c:barChart>
      <c:lineChart>
        <c:grouping val="standard"/>
        <c:varyColors val="0"/>
        <c:ser>
          <c:idx val="0"/>
          <c:order val="0"/>
          <c:tx>
            <c:strRef>
              <c:f>'12Mo Totals'!$T$4</c:f>
              <c:strCache>
                <c:ptCount val="1"/>
                <c:pt idx="0">
                  <c:v>Accommodation and Food Services</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Totals'!$T$5:$T$113</c:f>
              <c:numCache>
                <c:formatCode>General</c:formatCode>
                <c:ptCount val="109"/>
                <c:pt idx="0">
                  <c:v>6626000</c:v>
                </c:pt>
                <c:pt idx="1">
                  <c:v>6553000</c:v>
                </c:pt>
                <c:pt idx="2">
                  <c:v>6430000</c:v>
                </c:pt>
                <c:pt idx="3">
                  <c:v>6563000</c:v>
                </c:pt>
                <c:pt idx="4">
                  <c:v>6302000</c:v>
                </c:pt>
                <c:pt idx="5">
                  <c:v>5940000</c:v>
                </c:pt>
                <c:pt idx="6">
                  <c:v>5887000</c:v>
                </c:pt>
                <c:pt idx="7">
                  <c:v>6013000</c:v>
                </c:pt>
                <c:pt idx="8">
                  <c:v>5701000</c:v>
                </c:pt>
                <c:pt idx="9">
                  <c:v>5715000</c:v>
                </c:pt>
                <c:pt idx="10">
                  <c:v>5584000</c:v>
                </c:pt>
                <c:pt idx="11">
                  <c:v>5337000</c:v>
                </c:pt>
                <c:pt idx="12">
                  <c:v>5452000</c:v>
                </c:pt>
                <c:pt idx="13">
                  <c:v>5553000</c:v>
                </c:pt>
                <c:pt idx="14">
                  <c:v>5865000</c:v>
                </c:pt>
                <c:pt idx="15">
                  <c:v>5873000</c:v>
                </c:pt>
                <c:pt idx="16">
                  <c:v>5933000</c:v>
                </c:pt>
                <c:pt idx="17">
                  <c:v>5929000</c:v>
                </c:pt>
                <c:pt idx="18">
                  <c:v>5956000</c:v>
                </c:pt>
                <c:pt idx="19">
                  <c:v>5874000</c:v>
                </c:pt>
                <c:pt idx="20">
                  <c:v>6195000</c:v>
                </c:pt>
                <c:pt idx="21">
                  <c:v>6215000</c:v>
                </c:pt>
                <c:pt idx="22">
                  <c:v>6243000</c:v>
                </c:pt>
                <c:pt idx="23">
                  <c:v>6241000</c:v>
                </c:pt>
                <c:pt idx="24">
                  <c:v>5615000</c:v>
                </c:pt>
                <c:pt idx="25">
                  <c:v>5489000</c:v>
                </c:pt>
                <c:pt idx="26">
                  <c:v>5424000</c:v>
                </c:pt>
                <c:pt idx="27">
                  <c:v>5278000</c:v>
                </c:pt>
                <c:pt idx="28">
                  <c:v>5522000</c:v>
                </c:pt>
                <c:pt idx="29">
                  <c:v>5957000</c:v>
                </c:pt>
                <c:pt idx="30">
                  <c:v>5946000</c:v>
                </c:pt>
                <c:pt idx="31">
                  <c:v>5954000</c:v>
                </c:pt>
                <c:pt idx="32">
                  <c:v>5472000</c:v>
                </c:pt>
                <c:pt idx="33">
                  <c:v>5434000</c:v>
                </c:pt>
                <c:pt idx="34">
                  <c:v>5198000</c:v>
                </c:pt>
                <c:pt idx="35">
                  <c:v>5572000</c:v>
                </c:pt>
                <c:pt idx="36">
                  <c:v>5842000</c:v>
                </c:pt>
                <c:pt idx="37">
                  <c:v>5836000</c:v>
                </c:pt>
                <c:pt idx="38">
                  <c:v>5851000</c:v>
                </c:pt>
                <c:pt idx="39">
                  <c:v>6170000</c:v>
                </c:pt>
                <c:pt idx="40">
                  <c:v>5860000</c:v>
                </c:pt>
                <c:pt idx="41">
                  <c:v>6411000</c:v>
                </c:pt>
                <c:pt idx="42">
                  <c:v>6481000</c:v>
                </c:pt>
                <c:pt idx="43">
                  <c:v>6459000</c:v>
                </c:pt>
                <c:pt idx="44">
                  <c:v>7444000</c:v>
                </c:pt>
                <c:pt idx="45">
                  <c:v>7429000</c:v>
                </c:pt>
                <c:pt idx="46">
                  <c:v>7624000</c:v>
                </c:pt>
                <c:pt idx="47">
                  <c:v>9233000</c:v>
                </c:pt>
                <c:pt idx="48">
                  <c:v>9074000</c:v>
                </c:pt>
                <c:pt idx="49">
                  <c:v>9044000</c:v>
                </c:pt>
                <c:pt idx="50">
                  <c:v>9371000</c:v>
                </c:pt>
                <c:pt idx="51">
                  <c:v>9801000</c:v>
                </c:pt>
                <c:pt idx="52">
                  <c:v>9660000</c:v>
                </c:pt>
                <c:pt idx="53">
                  <c:v>10128000</c:v>
                </c:pt>
                <c:pt idx="54">
                  <c:v>10173000</c:v>
                </c:pt>
                <c:pt idx="55">
                  <c:v>9036000</c:v>
                </c:pt>
                <c:pt idx="56">
                  <c:v>9878000</c:v>
                </c:pt>
                <c:pt idx="57">
                  <c:v>9928000</c:v>
                </c:pt>
                <c:pt idx="58">
                  <c:v>9906000</c:v>
                </c:pt>
                <c:pt idx="59">
                  <c:v>9480000</c:v>
                </c:pt>
                <c:pt idx="60">
                  <c:v>9421000</c:v>
                </c:pt>
                <c:pt idx="61">
                  <c:v>9483000</c:v>
                </c:pt>
                <c:pt idx="62">
                  <c:v>9985000</c:v>
                </c:pt>
                <c:pt idx="63">
                  <c:v>10554000</c:v>
                </c:pt>
                <c:pt idx="64">
                  <c:v>10742000</c:v>
                </c:pt>
                <c:pt idx="65">
                  <c:v>9678000</c:v>
                </c:pt>
                <c:pt idx="66">
                  <c:v>9427000</c:v>
                </c:pt>
                <c:pt idx="67">
                  <c:v>10564000</c:v>
                </c:pt>
                <c:pt idx="68">
                  <c:v>9582000</c:v>
                </c:pt>
                <c:pt idx="69">
                  <c:v>9526000</c:v>
                </c:pt>
                <c:pt idx="70">
                  <c:v>9739000</c:v>
                </c:pt>
                <c:pt idx="71">
                  <c:v>11286000</c:v>
                </c:pt>
                <c:pt idx="72">
                  <c:v>11571000</c:v>
                </c:pt>
                <c:pt idx="73">
                  <c:v>11707000</c:v>
                </c:pt>
                <c:pt idx="74">
                  <c:v>10855000</c:v>
                </c:pt>
                <c:pt idx="75">
                  <c:v>11248000</c:v>
                </c:pt>
                <c:pt idx="76">
                  <c:v>11153000</c:v>
                </c:pt>
                <c:pt idx="77">
                  <c:v>13693000</c:v>
                </c:pt>
                <c:pt idx="78">
                  <c:v>13892000</c:v>
                </c:pt>
                <c:pt idx="79">
                  <c:v>14122000</c:v>
                </c:pt>
                <c:pt idx="80">
                  <c:v>13774000</c:v>
                </c:pt>
                <c:pt idx="81">
                  <c:v>13830000</c:v>
                </c:pt>
                <c:pt idx="82">
                  <c:v>13703000</c:v>
                </c:pt>
                <c:pt idx="83">
                  <c:v>11014000</c:v>
                </c:pt>
                <c:pt idx="84">
                  <c:v>12666000</c:v>
                </c:pt>
                <c:pt idx="85">
                  <c:v>12595000</c:v>
                </c:pt>
                <c:pt idx="86">
                  <c:v>13810000</c:v>
                </c:pt>
                <c:pt idx="87">
                  <c:v>14794000</c:v>
                </c:pt>
                <c:pt idx="88">
                  <c:v>15119000</c:v>
                </c:pt>
                <c:pt idx="89">
                  <c:v>13032000</c:v>
                </c:pt>
                <c:pt idx="90">
                  <c:v>12873000</c:v>
                </c:pt>
                <c:pt idx="91">
                  <c:v>12696000</c:v>
                </c:pt>
                <c:pt idx="92">
                  <c:v>14302000</c:v>
                </c:pt>
                <c:pt idx="93">
                  <c:v>14210000</c:v>
                </c:pt>
                <c:pt idx="94">
                  <c:v>10573000</c:v>
                </c:pt>
                <c:pt idx="95">
                  <c:v>10758000</c:v>
                </c:pt>
                <c:pt idx="96">
                  <c:v>12850000</c:v>
                </c:pt>
                <c:pt idx="97">
                  <c:v>12936000</c:v>
                </c:pt>
                <c:pt idx="98">
                  <c:v>15366000</c:v>
                </c:pt>
                <c:pt idx="99">
                  <c:v>13950000</c:v>
                </c:pt>
                <c:pt idx="100">
                  <c:v>13572000</c:v>
                </c:pt>
                <c:pt idx="101">
                  <c:v>16355000</c:v>
                </c:pt>
                <c:pt idx="102">
                  <c:v>16303000</c:v>
                </c:pt>
                <c:pt idx="103">
                  <c:v>16266000</c:v>
                </c:pt>
                <c:pt idx="104">
                  <c:v>22474000</c:v>
                </c:pt>
                <c:pt idx="105">
                  <c:v>22774000</c:v>
                </c:pt>
                <c:pt idx="106">
                  <c:v>26636000</c:v>
                </c:pt>
                <c:pt idx="107">
                  <c:v>26633000</c:v>
                </c:pt>
                <c:pt idx="108">
                  <c:v>22735000</c:v>
                </c:pt>
              </c:numCache>
            </c:numRef>
          </c:val>
          <c:smooth val="0"/>
          <c:extLst xmlns:c16r2="http://schemas.microsoft.com/office/drawing/2015/06/chart">
            <c:ext xmlns:c16="http://schemas.microsoft.com/office/drawing/2014/chart" uri="{C3380CC4-5D6E-409C-BE32-E72D297353CC}">
              <c16:uniqueId val="{00000001-E821-4802-9361-3FDFC7F29721}"/>
            </c:ext>
          </c:extLst>
        </c:ser>
        <c:dLbls>
          <c:showLegendKey val="0"/>
          <c:showVal val="0"/>
          <c:showCatName val="0"/>
          <c:showSerName val="0"/>
          <c:showPercent val="0"/>
          <c:showBubbleSize val="0"/>
        </c:dLbls>
        <c:marker val="1"/>
        <c:smooth val="0"/>
        <c:axId val="609759440"/>
        <c:axId val="609759832"/>
      </c:lineChart>
      <c:dateAx>
        <c:axId val="609759440"/>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9759832"/>
        <c:crossesAt val="0"/>
        <c:auto val="1"/>
        <c:lblOffset val="100"/>
        <c:baseTimeUnit val="months"/>
        <c:majorUnit val="6"/>
        <c:majorTimeUnit val="months"/>
        <c:minorUnit val="3"/>
        <c:minorTimeUnit val="months"/>
      </c:dateAx>
      <c:valAx>
        <c:axId val="609759832"/>
        <c:scaling>
          <c:orientation val="minMax"/>
          <c:max val="3000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6771653543307086E-2"/>
              <c:y val="0.38974455465794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759440"/>
        <c:crosses val="autoZero"/>
        <c:crossBetween val="between"/>
        <c:majorUnit val="5000000"/>
        <c:minorUnit val="200000"/>
        <c:dispUnits>
          <c:builtInUnit val="millions"/>
        </c:dispUnits>
      </c:valAx>
      <c:catAx>
        <c:axId val="609760224"/>
        <c:scaling>
          <c:orientation val="minMax"/>
        </c:scaling>
        <c:delete val="1"/>
        <c:axPos val="b"/>
        <c:majorTickMark val="out"/>
        <c:minorTickMark val="none"/>
        <c:tickLblPos val="nextTo"/>
        <c:crossAx val="609760616"/>
        <c:crosses val="autoZero"/>
        <c:auto val="1"/>
        <c:lblAlgn val="ctr"/>
        <c:lblOffset val="100"/>
        <c:noMultiLvlLbl val="0"/>
      </c:catAx>
      <c:valAx>
        <c:axId val="609760616"/>
        <c:scaling>
          <c:orientation val="minMax"/>
          <c:max val="30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760224"/>
        <c:crosses val="max"/>
        <c:crossBetween val="between"/>
        <c:majorUnit val="5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00635930047695"/>
          <c:y val="3.6363636363636362E-2"/>
          <c:w val="0.7933227344992051"/>
          <c:h val="0.83636363636363631"/>
        </c:manualLayout>
      </c:layout>
      <c:barChart>
        <c:barDir val="col"/>
        <c:grouping val="clustered"/>
        <c:varyColors val="0"/>
        <c:ser>
          <c:idx val="1"/>
          <c:order val="1"/>
          <c:spPr>
            <a:solidFill>
              <a:srgbClr val="CCFFFF"/>
            </a:solidFill>
            <a:ln w="25400">
              <a:noFill/>
            </a:ln>
          </c:spPr>
          <c:invertIfNegative val="0"/>
          <c:val>
            <c:numRef>
              <c:f>'12Mo Totals'!$U$119:$U$227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35000000</c:v>
                </c:pt>
                <c:pt idx="14">
                  <c:v>35000000</c:v>
                </c:pt>
                <c:pt idx="15">
                  <c:v>35000000</c:v>
                </c:pt>
                <c:pt idx="16">
                  <c:v>35000000</c:v>
                </c:pt>
                <c:pt idx="17">
                  <c:v>35000000</c:v>
                </c:pt>
                <c:pt idx="18">
                  <c:v>35000000</c:v>
                </c:pt>
                <c:pt idx="19">
                  <c:v>35000000</c:v>
                </c:pt>
                <c:pt idx="20">
                  <c:v>35000000</c:v>
                </c:pt>
                <c:pt idx="21">
                  <c:v>35000000</c:v>
                </c:pt>
                <c:pt idx="22">
                  <c:v>35000000</c:v>
                </c:pt>
                <c:pt idx="23">
                  <c:v>35000000</c:v>
                </c:pt>
                <c:pt idx="24">
                  <c:v>35000000</c:v>
                </c:pt>
                <c:pt idx="25">
                  <c:v>0</c:v>
                </c:pt>
                <c:pt idx="26">
                  <c:v>0</c:v>
                </c:pt>
                <c:pt idx="27">
                  <c:v>0</c:v>
                </c:pt>
                <c:pt idx="28">
                  <c:v>0</c:v>
                </c:pt>
                <c:pt idx="29">
                  <c:v>0</c:v>
                </c:pt>
                <c:pt idx="30">
                  <c:v>0</c:v>
                </c:pt>
                <c:pt idx="31">
                  <c:v>0</c:v>
                </c:pt>
                <c:pt idx="32">
                  <c:v>0</c:v>
                </c:pt>
                <c:pt idx="33">
                  <c:v>0</c:v>
                </c:pt>
                <c:pt idx="34">
                  <c:v>0</c:v>
                </c:pt>
                <c:pt idx="35">
                  <c:v>0</c:v>
                </c:pt>
                <c:pt idx="36">
                  <c:v>0</c:v>
                </c:pt>
                <c:pt idx="37">
                  <c:v>35000000</c:v>
                </c:pt>
                <c:pt idx="38">
                  <c:v>35000000</c:v>
                </c:pt>
                <c:pt idx="39">
                  <c:v>35000000</c:v>
                </c:pt>
                <c:pt idx="40">
                  <c:v>35000000</c:v>
                </c:pt>
                <c:pt idx="41">
                  <c:v>35000000</c:v>
                </c:pt>
                <c:pt idx="42">
                  <c:v>35000000</c:v>
                </c:pt>
                <c:pt idx="43">
                  <c:v>35000000</c:v>
                </c:pt>
                <c:pt idx="44">
                  <c:v>35000000</c:v>
                </c:pt>
                <c:pt idx="45">
                  <c:v>35000000</c:v>
                </c:pt>
                <c:pt idx="46">
                  <c:v>35000000</c:v>
                </c:pt>
                <c:pt idx="47">
                  <c:v>35000000</c:v>
                </c:pt>
                <c:pt idx="48">
                  <c:v>35000000</c:v>
                </c:pt>
                <c:pt idx="49">
                  <c:v>0</c:v>
                </c:pt>
                <c:pt idx="50">
                  <c:v>0</c:v>
                </c:pt>
                <c:pt idx="51">
                  <c:v>0</c:v>
                </c:pt>
                <c:pt idx="52">
                  <c:v>0</c:v>
                </c:pt>
                <c:pt idx="53">
                  <c:v>0</c:v>
                </c:pt>
                <c:pt idx="54">
                  <c:v>0</c:v>
                </c:pt>
                <c:pt idx="55">
                  <c:v>0</c:v>
                </c:pt>
                <c:pt idx="56">
                  <c:v>0</c:v>
                </c:pt>
                <c:pt idx="57">
                  <c:v>0</c:v>
                </c:pt>
                <c:pt idx="58">
                  <c:v>0</c:v>
                </c:pt>
                <c:pt idx="59">
                  <c:v>0</c:v>
                </c:pt>
                <c:pt idx="60">
                  <c:v>0</c:v>
                </c:pt>
                <c:pt idx="61">
                  <c:v>35000000</c:v>
                </c:pt>
                <c:pt idx="62">
                  <c:v>35000000</c:v>
                </c:pt>
                <c:pt idx="63">
                  <c:v>35000000</c:v>
                </c:pt>
                <c:pt idx="64">
                  <c:v>35000000</c:v>
                </c:pt>
                <c:pt idx="65">
                  <c:v>35000000</c:v>
                </c:pt>
                <c:pt idx="66">
                  <c:v>35000000</c:v>
                </c:pt>
                <c:pt idx="67">
                  <c:v>35000000</c:v>
                </c:pt>
                <c:pt idx="68">
                  <c:v>35000000</c:v>
                </c:pt>
                <c:pt idx="69">
                  <c:v>35000000</c:v>
                </c:pt>
                <c:pt idx="70">
                  <c:v>35000000</c:v>
                </c:pt>
                <c:pt idx="71">
                  <c:v>35000000</c:v>
                </c:pt>
                <c:pt idx="72">
                  <c:v>35000000</c:v>
                </c:pt>
                <c:pt idx="73">
                  <c:v>0</c:v>
                </c:pt>
                <c:pt idx="74">
                  <c:v>0</c:v>
                </c:pt>
                <c:pt idx="75">
                  <c:v>0</c:v>
                </c:pt>
                <c:pt idx="76">
                  <c:v>0</c:v>
                </c:pt>
                <c:pt idx="77">
                  <c:v>0</c:v>
                </c:pt>
                <c:pt idx="78">
                  <c:v>0</c:v>
                </c:pt>
                <c:pt idx="79">
                  <c:v>0</c:v>
                </c:pt>
                <c:pt idx="80">
                  <c:v>0</c:v>
                </c:pt>
                <c:pt idx="81">
                  <c:v>0</c:v>
                </c:pt>
                <c:pt idx="82">
                  <c:v>0</c:v>
                </c:pt>
                <c:pt idx="83">
                  <c:v>0</c:v>
                </c:pt>
                <c:pt idx="84">
                  <c:v>0</c:v>
                </c:pt>
                <c:pt idx="85">
                  <c:v>35000000</c:v>
                </c:pt>
                <c:pt idx="86">
                  <c:v>35000000</c:v>
                </c:pt>
                <c:pt idx="87">
                  <c:v>35000000</c:v>
                </c:pt>
                <c:pt idx="88">
                  <c:v>35000000</c:v>
                </c:pt>
                <c:pt idx="89">
                  <c:v>35000000</c:v>
                </c:pt>
                <c:pt idx="90">
                  <c:v>35000000</c:v>
                </c:pt>
                <c:pt idx="91">
                  <c:v>35000000</c:v>
                </c:pt>
                <c:pt idx="92">
                  <c:v>35000000</c:v>
                </c:pt>
                <c:pt idx="93">
                  <c:v>35000000</c:v>
                </c:pt>
                <c:pt idx="94">
                  <c:v>35000000</c:v>
                </c:pt>
                <c:pt idx="95">
                  <c:v>35000000</c:v>
                </c:pt>
                <c:pt idx="96">
                  <c:v>35000000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9DC3-4234-A80A-F3A52DAC35E0}"/>
            </c:ext>
          </c:extLst>
        </c:ser>
        <c:dLbls>
          <c:showLegendKey val="0"/>
          <c:showVal val="0"/>
          <c:showCatName val="0"/>
          <c:showSerName val="0"/>
          <c:showPercent val="0"/>
          <c:showBubbleSize val="0"/>
        </c:dLbls>
        <c:gapWidth val="0"/>
        <c:axId val="609761792"/>
        <c:axId val="609762184"/>
      </c:barChart>
      <c:lineChart>
        <c:grouping val="standard"/>
        <c:varyColors val="0"/>
        <c:ser>
          <c:idx val="0"/>
          <c:order val="0"/>
          <c:tx>
            <c:strRef>
              <c:f>'12Mo Totals'!$U$4</c:f>
              <c:strCache>
                <c:ptCount val="1"/>
                <c:pt idx="0">
                  <c:v>Other Services </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Totals'!$U$5:$U$113</c:f>
              <c:numCache>
                <c:formatCode>General</c:formatCode>
                <c:ptCount val="109"/>
                <c:pt idx="0">
                  <c:v>14776000</c:v>
                </c:pt>
                <c:pt idx="1">
                  <c:v>16660000</c:v>
                </c:pt>
                <c:pt idx="2">
                  <c:v>16452000</c:v>
                </c:pt>
                <c:pt idx="3">
                  <c:v>19121000</c:v>
                </c:pt>
                <c:pt idx="4">
                  <c:v>19141000</c:v>
                </c:pt>
                <c:pt idx="5">
                  <c:v>19444000</c:v>
                </c:pt>
                <c:pt idx="6">
                  <c:v>19228000</c:v>
                </c:pt>
                <c:pt idx="7">
                  <c:v>19379000</c:v>
                </c:pt>
                <c:pt idx="8">
                  <c:v>13963000</c:v>
                </c:pt>
                <c:pt idx="9">
                  <c:v>9717000</c:v>
                </c:pt>
                <c:pt idx="10">
                  <c:v>9966000</c:v>
                </c:pt>
                <c:pt idx="11">
                  <c:v>7037000</c:v>
                </c:pt>
                <c:pt idx="12">
                  <c:v>8349000</c:v>
                </c:pt>
                <c:pt idx="13">
                  <c:v>6741000</c:v>
                </c:pt>
                <c:pt idx="14">
                  <c:v>7290000</c:v>
                </c:pt>
                <c:pt idx="15">
                  <c:v>4658000</c:v>
                </c:pt>
                <c:pt idx="16">
                  <c:v>4325000</c:v>
                </c:pt>
                <c:pt idx="17">
                  <c:v>3852000</c:v>
                </c:pt>
                <c:pt idx="18">
                  <c:v>4354000</c:v>
                </c:pt>
                <c:pt idx="19">
                  <c:v>4320000</c:v>
                </c:pt>
                <c:pt idx="20">
                  <c:v>8628000</c:v>
                </c:pt>
                <c:pt idx="21">
                  <c:v>8469000</c:v>
                </c:pt>
                <c:pt idx="22">
                  <c:v>8123000</c:v>
                </c:pt>
                <c:pt idx="23">
                  <c:v>8762000</c:v>
                </c:pt>
                <c:pt idx="24">
                  <c:v>8998000</c:v>
                </c:pt>
                <c:pt idx="25">
                  <c:v>9479000</c:v>
                </c:pt>
                <c:pt idx="26">
                  <c:v>9285000</c:v>
                </c:pt>
                <c:pt idx="27">
                  <c:v>9749000</c:v>
                </c:pt>
                <c:pt idx="28">
                  <c:v>9650000</c:v>
                </c:pt>
                <c:pt idx="29">
                  <c:v>7016000</c:v>
                </c:pt>
                <c:pt idx="30">
                  <c:v>6196000</c:v>
                </c:pt>
                <c:pt idx="31">
                  <c:v>6174000</c:v>
                </c:pt>
                <c:pt idx="32">
                  <c:v>7225000</c:v>
                </c:pt>
                <c:pt idx="33">
                  <c:v>7539000</c:v>
                </c:pt>
                <c:pt idx="34">
                  <c:v>7612000</c:v>
                </c:pt>
                <c:pt idx="35">
                  <c:v>8392000</c:v>
                </c:pt>
                <c:pt idx="36">
                  <c:v>6935000</c:v>
                </c:pt>
                <c:pt idx="37">
                  <c:v>6749000</c:v>
                </c:pt>
                <c:pt idx="38">
                  <c:v>7349000</c:v>
                </c:pt>
                <c:pt idx="39">
                  <c:v>8026000</c:v>
                </c:pt>
                <c:pt idx="40">
                  <c:v>8760000</c:v>
                </c:pt>
                <c:pt idx="41">
                  <c:v>11566000</c:v>
                </c:pt>
                <c:pt idx="42">
                  <c:v>11966000</c:v>
                </c:pt>
                <c:pt idx="43">
                  <c:v>12051000</c:v>
                </c:pt>
                <c:pt idx="44">
                  <c:v>11159000</c:v>
                </c:pt>
                <c:pt idx="45">
                  <c:v>14007000</c:v>
                </c:pt>
                <c:pt idx="46">
                  <c:v>14125000</c:v>
                </c:pt>
                <c:pt idx="47">
                  <c:v>14013000</c:v>
                </c:pt>
                <c:pt idx="48">
                  <c:v>19115000</c:v>
                </c:pt>
                <c:pt idx="49">
                  <c:v>19124000</c:v>
                </c:pt>
                <c:pt idx="50">
                  <c:v>18334000</c:v>
                </c:pt>
                <c:pt idx="51">
                  <c:v>17528000</c:v>
                </c:pt>
                <c:pt idx="52">
                  <c:v>17295000</c:v>
                </c:pt>
                <c:pt idx="53">
                  <c:v>16500000</c:v>
                </c:pt>
                <c:pt idx="54">
                  <c:v>16357000</c:v>
                </c:pt>
                <c:pt idx="55">
                  <c:v>16495000</c:v>
                </c:pt>
                <c:pt idx="56">
                  <c:v>15132000</c:v>
                </c:pt>
                <c:pt idx="57">
                  <c:v>15356000</c:v>
                </c:pt>
                <c:pt idx="58">
                  <c:v>15227000</c:v>
                </c:pt>
                <c:pt idx="59">
                  <c:v>14667000</c:v>
                </c:pt>
                <c:pt idx="60">
                  <c:v>10615000</c:v>
                </c:pt>
                <c:pt idx="61">
                  <c:v>10177000</c:v>
                </c:pt>
                <c:pt idx="62">
                  <c:v>10391000</c:v>
                </c:pt>
                <c:pt idx="63">
                  <c:v>9510000</c:v>
                </c:pt>
                <c:pt idx="64">
                  <c:v>9630000</c:v>
                </c:pt>
                <c:pt idx="65">
                  <c:v>10622000</c:v>
                </c:pt>
                <c:pt idx="66">
                  <c:v>10277000</c:v>
                </c:pt>
                <c:pt idx="67">
                  <c:v>9065000</c:v>
                </c:pt>
                <c:pt idx="68">
                  <c:v>10348000</c:v>
                </c:pt>
                <c:pt idx="69">
                  <c:v>7535000</c:v>
                </c:pt>
                <c:pt idx="70">
                  <c:v>7622000</c:v>
                </c:pt>
                <c:pt idx="71">
                  <c:v>11028000</c:v>
                </c:pt>
                <c:pt idx="72">
                  <c:v>8432000</c:v>
                </c:pt>
                <c:pt idx="73">
                  <c:v>5997000</c:v>
                </c:pt>
                <c:pt idx="74">
                  <c:v>10501000</c:v>
                </c:pt>
                <c:pt idx="75">
                  <c:v>10725000</c:v>
                </c:pt>
                <c:pt idx="76">
                  <c:v>10450000</c:v>
                </c:pt>
                <c:pt idx="77">
                  <c:v>12215000</c:v>
                </c:pt>
                <c:pt idx="78">
                  <c:v>10620000</c:v>
                </c:pt>
                <c:pt idx="79">
                  <c:v>10923000</c:v>
                </c:pt>
                <c:pt idx="80">
                  <c:v>13517000</c:v>
                </c:pt>
                <c:pt idx="81">
                  <c:v>14124000</c:v>
                </c:pt>
                <c:pt idx="82">
                  <c:v>14376000</c:v>
                </c:pt>
                <c:pt idx="83">
                  <c:v>12111000</c:v>
                </c:pt>
                <c:pt idx="84">
                  <c:v>13459000</c:v>
                </c:pt>
                <c:pt idx="85">
                  <c:v>15986000</c:v>
                </c:pt>
                <c:pt idx="86">
                  <c:v>12927000</c:v>
                </c:pt>
                <c:pt idx="87">
                  <c:v>25084000</c:v>
                </c:pt>
                <c:pt idx="88">
                  <c:v>25077000</c:v>
                </c:pt>
                <c:pt idx="89">
                  <c:v>22787000</c:v>
                </c:pt>
                <c:pt idx="90">
                  <c:v>30416000</c:v>
                </c:pt>
                <c:pt idx="91">
                  <c:v>31132000</c:v>
                </c:pt>
                <c:pt idx="92">
                  <c:v>28825000</c:v>
                </c:pt>
                <c:pt idx="93">
                  <c:v>27337000</c:v>
                </c:pt>
                <c:pt idx="94">
                  <c:v>25376000</c:v>
                </c:pt>
                <c:pt idx="95">
                  <c:v>24066000</c:v>
                </c:pt>
                <c:pt idx="96">
                  <c:v>22930000</c:v>
                </c:pt>
                <c:pt idx="97">
                  <c:v>23697000</c:v>
                </c:pt>
                <c:pt idx="98">
                  <c:v>22087000</c:v>
                </c:pt>
                <c:pt idx="99">
                  <c:v>11440000</c:v>
                </c:pt>
                <c:pt idx="100">
                  <c:v>11267000</c:v>
                </c:pt>
                <c:pt idx="101">
                  <c:v>11193000</c:v>
                </c:pt>
                <c:pt idx="102">
                  <c:v>6875000</c:v>
                </c:pt>
                <c:pt idx="103">
                  <c:v>7049000</c:v>
                </c:pt>
                <c:pt idx="104">
                  <c:v>7378000</c:v>
                </c:pt>
                <c:pt idx="105">
                  <c:v>8406000</c:v>
                </c:pt>
                <c:pt idx="106">
                  <c:v>5538000</c:v>
                </c:pt>
                <c:pt idx="107">
                  <c:v>5819000</c:v>
                </c:pt>
                <c:pt idx="108">
                  <c:v>7099000</c:v>
                </c:pt>
              </c:numCache>
            </c:numRef>
          </c:val>
          <c:smooth val="0"/>
          <c:extLst xmlns:c16r2="http://schemas.microsoft.com/office/drawing/2015/06/chart">
            <c:ext xmlns:c16="http://schemas.microsoft.com/office/drawing/2014/chart" uri="{C3380CC4-5D6E-409C-BE32-E72D297353CC}">
              <c16:uniqueId val="{00000001-9DC3-4234-A80A-F3A52DAC35E0}"/>
            </c:ext>
          </c:extLst>
        </c:ser>
        <c:dLbls>
          <c:showLegendKey val="0"/>
          <c:showVal val="0"/>
          <c:showCatName val="0"/>
          <c:showSerName val="0"/>
          <c:showPercent val="0"/>
          <c:showBubbleSize val="0"/>
        </c:dLbls>
        <c:marker val="1"/>
        <c:smooth val="0"/>
        <c:axId val="609761008"/>
        <c:axId val="609761400"/>
      </c:lineChart>
      <c:dateAx>
        <c:axId val="609761008"/>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609761400"/>
        <c:crossesAt val="0"/>
        <c:auto val="1"/>
        <c:lblOffset val="100"/>
        <c:baseTimeUnit val="months"/>
        <c:majorUnit val="6"/>
        <c:majorTimeUnit val="months"/>
        <c:minorUnit val="3"/>
        <c:minorTimeUnit val="months"/>
      </c:dateAx>
      <c:valAx>
        <c:axId val="609761400"/>
        <c:scaling>
          <c:orientation val="minMax"/>
          <c:max val="3500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a:t>
                </a:r>
              </a:p>
            </c:rich>
          </c:tx>
          <c:layout>
            <c:manualLayout>
              <c:xMode val="edge"/>
              <c:yMode val="edge"/>
              <c:x val="2.6771653543307086E-2"/>
              <c:y val="0.438462555816886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761008"/>
        <c:crosses val="autoZero"/>
        <c:crossBetween val="between"/>
        <c:majorUnit val="5000000"/>
        <c:minorUnit val="100000"/>
        <c:dispUnits>
          <c:builtInUnit val="millions"/>
        </c:dispUnits>
      </c:valAx>
      <c:catAx>
        <c:axId val="609761792"/>
        <c:scaling>
          <c:orientation val="minMax"/>
        </c:scaling>
        <c:delete val="1"/>
        <c:axPos val="b"/>
        <c:majorTickMark val="out"/>
        <c:minorTickMark val="none"/>
        <c:tickLblPos val="nextTo"/>
        <c:crossAx val="609762184"/>
        <c:crosses val="autoZero"/>
        <c:auto val="1"/>
        <c:lblAlgn val="ctr"/>
        <c:lblOffset val="100"/>
        <c:noMultiLvlLbl val="0"/>
      </c:catAx>
      <c:valAx>
        <c:axId val="609762184"/>
        <c:scaling>
          <c:orientation val="minMax"/>
          <c:max val="35000000"/>
          <c:min val="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9761792"/>
        <c:crosses val="max"/>
        <c:crossBetween val="between"/>
        <c:majorUnit val="5000000"/>
        <c:minorUnit val="1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94647588765235"/>
          <c:y val="2.8645833333333332E-2"/>
          <c:w val="0.77053524112347638"/>
          <c:h val="0.82899305555555558"/>
        </c:manualLayout>
      </c:layout>
      <c:barChart>
        <c:barDir val="col"/>
        <c:grouping val="clustered"/>
        <c:varyColors val="0"/>
        <c:ser>
          <c:idx val="1"/>
          <c:order val="1"/>
          <c:spPr>
            <a:solidFill>
              <a:srgbClr val="CCFFFF"/>
            </a:solidFill>
            <a:ln w="25400">
              <a:noFill/>
            </a:ln>
          </c:spPr>
          <c:invertIfNegative val="0"/>
          <c:val>
            <c:numRef>
              <c:f>'12Mo Totals'!$V$119:$V$227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45000000</c:v>
                </c:pt>
                <c:pt idx="14">
                  <c:v>45000000</c:v>
                </c:pt>
                <c:pt idx="15">
                  <c:v>45000000</c:v>
                </c:pt>
                <c:pt idx="16">
                  <c:v>45000000</c:v>
                </c:pt>
                <c:pt idx="17">
                  <c:v>45000000</c:v>
                </c:pt>
                <c:pt idx="18">
                  <c:v>45000000</c:v>
                </c:pt>
                <c:pt idx="19">
                  <c:v>45000000</c:v>
                </c:pt>
                <c:pt idx="20">
                  <c:v>45000000</c:v>
                </c:pt>
                <c:pt idx="21">
                  <c:v>45000000</c:v>
                </c:pt>
                <c:pt idx="22">
                  <c:v>45000000</c:v>
                </c:pt>
                <c:pt idx="23">
                  <c:v>45000000</c:v>
                </c:pt>
                <c:pt idx="24">
                  <c:v>45000000</c:v>
                </c:pt>
                <c:pt idx="25">
                  <c:v>0</c:v>
                </c:pt>
                <c:pt idx="26">
                  <c:v>0</c:v>
                </c:pt>
                <c:pt idx="27">
                  <c:v>0</c:v>
                </c:pt>
                <c:pt idx="28">
                  <c:v>0</c:v>
                </c:pt>
                <c:pt idx="29">
                  <c:v>0</c:v>
                </c:pt>
                <c:pt idx="30">
                  <c:v>0</c:v>
                </c:pt>
                <c:pt idx="31">
                  <c:v>0</c:v>
                </c:pt>
                <c:pt idx="32">
                  <c:v>0</c:v>
                </c:pt>
                <c:pt idx="33">
                  <c:v>0</c:v>
                </c:pt>
                <c:pt idx="34">
                  <c:v>0</c:v>
                </c:pt>
                <c:pt idx="35">
                  <c:v>0</c:v>
                </c:pt>
                <c:pt idx="36">
                  <c:v>0</c:v>
                </c:pt>
                <c:pt idx="37">
                  <c:v>45000000</c:v>
                </c:pt>
                <c:pt idx="38">
                  <c:v>45000000</c:v>
                </c:pt>
                <c:pt idx="39">
                  <c:v>45000000</c:v>
                </c:pt>
                <c:pt idx="40">
                  <c:v>45000000</c:v>
                </c:pt>
                <c:pt idx="41">
                  <c:v>45000000</c:v>
                </c:pt>
                <c:pt idx="42">
                  <c:v>45000000</c:v>
                </c:pt>
                <c:pt idx="43">
                  <c:v>45000000</c:v>
                </c:pt>
                <c:pt idx="44">
                  <c:v>45000000</c:v>
                </c:pt>
                <c:pt idx="45">
                  <c:v>45000000</c:v>
                </c:pt>
                <c:pt idx="46">
                  <c:v>45000000</c:v>
                </c:pt>
                <c:pt idx="47">
                  <c:v>45000000</c:v>
                </c:pt>
                <c:pt idx="48">
                  <c:v>45000000</c:v>
                </c:pt>
                <c:pt idx="49">
                  <c:v>0</c:v>
                </c:pt>
                <c:pt idx="50">
                  <c:v>0</c:v>
                </c:pt>
                <c:pt idx="51">
                  <c:v>0</c:v>
                </c:pt>
                <c:pt idx="52">
                  <c:v>0</c:v>
                </c:pt>
                <c:pt idx="53">
                  <c:v>0</c:v>
                </c:pt>
                <c:pt idx="54">
                  <c:v>0</c:v>
                </c:pt>
                <c:pt idx="55">
                  <c:v>0</c:v>
                </c:pt>
                <c:pt idx="56">
                  <c:v>0</c:v>
                </c:pt>
                <c:pt idx="57">
                  <c:v>0</c:v>
                </c:pt>
                <c:pt idx="58">
                  <c:v>0</c:v>
                </c:pt>
                <c:pt idx="59">
                  <c:v>0</c:v>
                </c:pt>
                <c:pt idx="60">
                  <c:v>0</c:v>
                </c:pt>
                <c:pt idx="61">
                  <c:v>45000000</c:v>
                </c:pt>
                <c:pt idx="62">
                  <c:v>45000000</c:v>
                </c:pt>
                <c:pt idx="63">
                  <c:v>45000000</c:v>
                </c:pt>
                <c:pt idx="64">
                  <c:v>45000000</c:v>
                </c:pt>
                <c:pt idx="65">
                  <c:v>45000000</c:v>
                </c:pt>
                <c:pt idx="66">
                  <c:v>45000000</c:v>
                </c:pt>
                <c:pt idx="67">
                  <c:v>45000000</c:v>
                </c:pt>
                <c:pt idx="68">
                  <c:v>45000000</c:v>
                </c:pt>
                <c:pt idx="69">
                  <c:v>45000000</c:v>
                </c:pt>
                <c:pt idx="70">
                  <c:v>45000000</c:v>
                </c:pt>
                <c:pt idx="71">
                  <c:v>45000000</c:v>
                </c:pt>
                <c:pt idx="72">
                  <c:v>45000000</c:v>
                </c:pt>
                <c:pt idx="73">
                  <c:v>0</c:v>
                </c:pt>
                <c:pt idx="74">
                  <c:v>0</c:v>
                </c:pt>
                <c:pt idx="75">
                  <c:v>0</c:v>
                </c:pt>
                <c:pt idx="76">
                  <c:v>0</c:v>
                </c:pt>
                <c:pt idx="77">
                  <c:v>0</c:v>
                </c:pt>
                <c:pt idx="78">
                  <c:v>0</c:v>
                </c:pt>
                <c:pt idx="79">
                  <c:v>0</c:v>
                </c:pt>
                <c:pt idx="80">
                  <c:v>0</c:v>
                </c:pt>
                <c:pt idx="81">
                  <c:v>0</c:v>
                </c:pt>
                <c:pt idx="82">
                  <c:v>0</c:v>
                </c:pt>
                <c:pt idx="83">
                  <c:v>0</c:v>
                </c:pt>
                <c:pt idx="84">
                  <c:v>0</c:v>
                </c:pt>
                <c:pt idx="85">
                  <c:v>45000000</c:v>
                </c:pt>
                <c:pt idx="86">
                  <c:v>45000000</c:v>
                </c:pt>
                <c:pt idx="87">
                  <c:v>45000000</c:v>
                </c:pt>
                <c:pt idx="88">
                  <c:v>45000000</c:v>
                </c:pt>
                <c:pt idx="89">
                  <c:v>45000000</c:v>
                </c:pt>
                <c:pt idx="90">
                  <c:v>45000000</c:v>
                </c:pt>
                <c:pt idx="91">
                  <c:v>45000000</c:v>
                </c:pt>
                <c:pt idx="92">
                  <c:v>45000000</c:v>
                </c:pt>
                <c:pt idx="93">
                  <c:v>45000000</c:v>
                </c:pt>
                <c:pt idx="94">
                  <c:v>45000000</c:v>
                </c:pt>
                <c:pt idx="95">
                  <c:v>45000000</c:v>
                </c:pt>
                <c:pt idx="96">
                  <c:v>45000000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32B8-4FA7-9398-55F75EE74170}"/>
            </c:ext>
          </c:extLst>
        </c:ser>
        <c:dLbls>
          <c:showLegendKey val="0"/>
          <c:showVal val="0"/>
          <c:showCatName val="0"/>
          <c:showSerName val="0"/>
          <c:showPercent val="0"/>
          <c:showBubbleSize val="0"/>
        </c:dLbls>
        <c:gapWidth val="0"/>
        <c:axId val="609763752"/>
        <c:axId val="609764144"/>
      </c:barChart>
      <c:lineChart>
        <c:grouping val="standard"/>
        <c:varyColors val="0"/>
        <c:ser>
          <c:idx val="0"/>
          <c:order val="0"/>
          <c:tx>
            <c:strRef>
              <c:f>'12Mo Totals'!$V$4</c:f>
              <c:strCache>
                <c:ptCount val="1"/>
                <c:pt idx="0">
                  <c:v>Unknown</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Totals'!$V$5:$V$113</c:f>
              <c:numCache>
                <c:formatCode>General</c:formatCode>
                <c:ptCount val="109"/>
                <c:pt idx="0">
                  <c:v>341000</c:v>
                </c:pt>
                <c:pt idx="1">
                  <c:v>342000</c:v>
                </c:pt>
                <c:pt idx="2">
                  <c:v>338000</c:v>
                </c:pt>
                <c:pt idx="3">
                  <c:v>474000</c:v>
                </c:pt>
                <c:pt idx="4">
                  <c:v>205000</c:v>
                </c:pt>
                <c:pt idx="5">
                  <c:v>163000</c:v>
                </c:pt>
                <c:pt idx="6">
                  <c:v>154000</c:v>
                </c:pt>
                <c:pt idx="7">
                  <c:v>394000</c:v>
                </c:pt>
                <c:pt idx="8">
                  <c:v>389000</c:v>
                </c:pt>
                <c:pt idx="9">
                  <c:v>456000</c:v>
                </c:pt>
                <c:pt idx="10">
                  <c:v>473000</c:v>
                </c:pt>
                <c:pt idx="11">
                  <c:v>538000</c:v>
                </c:pt>
                <c:pt idx="12">
                  <c:v>546000</c:v>
                </c:pt>
                <c:pt idx="13">
                  <c:v>556000</c:v>
                </c:pt>
                <c:pt idx="14">
                  <c:v>610000</c:v>
                </c:pt>
                <c:pt idx="15">
                  <c:v>467000</c:v>
                </c:pt>
                <c:pt idx="16">
                  <c:v>471000</c:v>
                </c:pt>
                <c:pt idx="17">
                  <c:v>524000</c:v>
                </c:pt>
                <c:pt idx="18">
                  <c:v>556000</c:v>
                </c:pt>
                <c:pt idx="19">
                  <c:v>571000</c:v>
                </c:pt>
                <c:pt idx="20">
                  <c:v>587000</c:v>
                </c:pt>
                <c:pt idx="21">
                  <c:v>597000</c:v>
                </c:pt>
                <c:pt idx="22">
                  <c:v>593000</c:v>
                </c:pt>
                <c:pt idx="23">
                  <c:v>589000</c:v>
                </c:pt>
                <c:pt idx="24">
                  <c:v>643000</c:v>
                </c:pt>
                <c:pt idx="25">
                  <c:v>659000</c:v>
                </c:pt>
                <c:pt idx="26">
                  <c:v>610000</c:v>
                </c:pt>
                <c:pt idx="27">
                  <c:v>620000</c:v>
                </c:pt>
                <c:pt idx="28">
                  <c:v>637000</c:v>
                </c:pt>
                <c:pt idx="29">
                  <c:v>674000</c:v>
                </c:pt>
                <c:pt idx="30">
                  <c:v>673000</c:v>
                </c:pt>
                <c:pt idx="31">
                  <c:v>674000</c:v>
                </c:pt>
                <c:pt idx="32">
                  <c:v>749000</c:v>
                </c:pt>
                <c:pt idx="33">
                  <c:v>756000</c:v>
                </c:pt>
                <c:pt idx="34">
                  <c:v>769000</c:v>
                </c:pt>
                <c:pt idx="35">
                  <c:v>962000</c:v>
                </c:pt>
                <c:pt idx="36">
                  <c:v>920000</c:v>
                </c:pt>
                <c:pt idx="37">
                  <c:v>874000</c:v>
                </c:pt>
                <c:pt idx="38">
                  <c:v>874000</c:v>
                </c:pt>
                <c:pt idx="39">
                  <c:v>930000</c:v>
                </c:pt>
                <c:pt idx="40">
                  <c:v>950000</c:v>
                </c:pt>
                <c:pt idx="41">
                  <c:v>951000</c:v>
                </c:pt>
                <c:pt idx="42">
                  <c:v>1101000</c:v>
                </c:pt>
                <c:pt idx="43">
                  <c:v>1099000</c:v>
                </c:pt>
                <c:pt idx="44">
                  <c:v>1190000</c:v>
                </c:pt>
                <c:pt idx="45">
                  <c:v>1382000</c:v>
                </c:pt>
                <c:pt idx="46">
                  <c:v>1211000</c:v>
                </c:pt>
                <c:pt idx="47">
                  <c:v>1272000</c:v>
                </c:pt>
                <c:pt idx="48">
                  <c:v>1606000</c:v>
                </c:pt>
                <c:pt idx="49">
                  <c:v>1642000</c:v>
                </c:pt>
                <c:pt idx="50">
                  <c:v>1930000</c:v>
                </c:pt>
                <c:pt idx="51">
                  <c:v>-965000</c:v>
                </c:pt>
                <c:pt idx="52">
                  <c:v>-938000</c:v>
                </c:pt>
                <c:pt idx="53">
                  <c:v>-898000</c:v>
                </c:pt>
                <c:pt idx="54">
                  <c:v>-1148000</c:v>
                </c:pt>
                <c:pt idx="55">
                  <c:v>-1182000</c:v>
                </c:pt>
                <c:pt idx="56">
                  <c:v>-1278000</c:v>
                </c:pt>
                <c:pt idx="57">
                  <c:v>-1818000</c:v>
                </c:pt>
                <c:pt idx="58">
                  <c:v>-1714000</c:v>
                </c:pt>
                <c:pt idx="59">
                  <c:v>-1892000</c:v>
                </c:pt>
                <c:pt idx="60">
                  <c:v>-2091000</c:v>
                </c:pt>
                <c:pt idx="61">
                  <c:v>-2157000</c:v>
                </c:pt>
                <c:pt idx="62">
                  <c:v>-2322000</c:v>
                </c:pt>
                <c:pt idx="63">
                  <c:v>613000</c:v>
                </c:pt>
                <c:pt idx="64">
                  <c:v>515000</c:v>
                </c:pt>
                <c:pt idx="65">
                  <c:v>578000</c:v>
                </c:pt>
                <c:pt idx="66">
                  <c:v>671000</c:v>
                </c:pt>
                <c:pt idx="67">
                  <c:v>703000</c:v>
                </c:pt>
                <c:pt idx="68">
                  <c:v>686000</c:v>
                </c:pt>
                <c:pt idx="69">
                  <c:v>1028000</c:v>
                </c:pt>
                <c:pt idx="70">
                  <c:v>1955000</c:v>
                </c:pt>
                <c:pt idx="71">
                  <c:v>1362000</c:v>
                </c:pt>
                <c:pt idx="72">
                  <c:v>1226000</c:v>
                </c:pt>
                <c:pt idx="73">
                  <c:v>1309000</c:v>
                </c:pt>
                <c:pt idx="74">
                  <c:v>2129000</c:v>
                </c:pt>
                <c:pt idx="75">
                  <c:v>1325000</c:v>
                </c:pt>
                <c:pt idx="76">
                  <c:v>1352000</c:v>
                </c:pt>
                <c:pt idx="77">
                  <c:v>1294000</c:v>
                </c:pt>
                <c:pt idx="78">
                  <c:v>1243000</c:v>
                </c:pt>
                <c:pt idx="79">
                  <c:v>1251000</c:v>
                </c:pt>
                <c:pt idx="80">
                  <c:v>1314000</c:v>
                </c:pt>
                <c:pt idx="81">
                  <c:v>1287000</c:v>
                </c:pt>
                <c:pt idx="82">
                  <c:v>481000</c:v>
                </c:pt>
                <c:pt idx="83">
                  <c:v>1087000</c:v>
                </c:pt>
                <c:pt idx="84">
                  <c:v>1135000</c:v>
                </c:pt>
                <c:pt idx="85">
                  <c:v>1095000</c:v>
                </c:pt>
                <c:pt idx="86">
                  <c:v>274000</c:v>
                </c:pt>
                <c:pt idx="87">
                  <c:v>1357000</c:v>
                </c:pt>
                <c:pt idx="88">
                  <c:v>1541000</c:v>
                </c:pt>
                <c:pt idx="89">
                  <c:v>1881000</c:v>
                </c:pt>
                <c:pt idx="90">
                  <c:v>1926000</c:v>
                </c:pt>
                <c:pt idx="91">
                  <c:v>2049000</c:v>
                </c:pt>
                <c:pt idx="92">
                  <c:v>3621000</c:v>
                </c:pt>
                <c:pt idx="93">
                  <c:v>3778000</c:v>
                </c:pt>
                <c:pt idx="94">
                  <c:v>3775000</c:v>
                </c:pt>
                <c:pt idx="95">
                  <c:v>5855000</c:v>
                </c:pt>
                <c:pt idx="96">
                  <c:v>5286000</c:v>
                </c:pt>
                <c:pt idx="97">
                  <c:v>6395000</c:v>
                </c:pt>
                <c:pt idx="98">
                  <c:v>8051000</c:v>
                </c:pt>
                <c:pt idx="99">
                  <c:v>10954000</c:v>
                </c:pt>
                <c:pt idx="100">
                  <c:v>11539000</c:v>
                </c:pt>
                <c:pt idx="101">
                  <c:v>12803000</c:v>
                </c:pt>
                <c:pt idx="102">
                  <c:v>13869000</c:v>
                </c:pt>
                <c:pt idx="103">
                  <c:v>14860000</c:v>
                </c:pt>
                <c:pt idx="104">
                  <c:v>16817000</c:v>
                </c:pt>
                <c:pt idx="105">
                  <c:v>18121000</c:v>
                </c:pt>
                <c:pt idx="106">
                  <c:v>19398000</c:v>
                </c:pt>
                <c:pt idx="107">
                  <c:v>20924000</c:v>
                </c:pt>
                <c:pt idx="108">
                  <c:v>23571000</c:v>
                </c:pt>
              </c:numCache>
            </c:numRef>
          </c:val>
          <c:smooth val="0"/>
          <c:extLst xmlns:c16r2="http://schemas.microsoft.com/office/drawing/2015/06/chart">
            <c:ext xmlns:c16="http://schemas.microsoft.com/office/drawing/2014/chart" uri="{C3380CC4-5D6E-409C-BE32-E72D297353CC}">
              <c16:uniqueId val="{00000001-32B8-4FA7-9398-55F75EE74170}"/>
            </c:ext>
          </c:extLst>
        </c:ser>
        <c:dLbls>
          <c:showLegendKey val="0"/>
          <c:showVal val="0"/>
          <c:showCatName val="0"/>
          <c:showSerName val="0"/>
          <c:showPercent val="0"/>
          <c:showBubbleSize val="0"/>
        </c:dLbls>
        <c:marker val="1"/>
        <c:smooth val="0"/>
        <c:axId val="609762968"/>
        <c:axId val="609763360"/>
      </c:lineChart>
      <c:dateAx>
        <c:axId val="609762968"/>
        <c:scaling>
          <c:orientation val="minMax"/>
        </c:scaling>
        <c:delete val="0"/>
        <c:axPos val="b"/>
        <c:numFmt formatCode="mmm\-yy" sourceLinked="0"/>
        <c:majorTickMark val="out"/>
        <c:minorTickMark val="none"/>
        <c:tickLblPos val="nextTo"/>
        <c:spPr>
          <a:ln w="3175">
            <a:solidFill>
              <a:srgbClr val="000000"/>
            </a:solidFill>
            <a:prstDash val="solid"/>
          </a:ln>
        </c:spPr>
        <c:txPr>
          <a:bodyPr rot="-2400000" vert="horz"/>
          <a:lstStyle/>
          <a:p>
            <a:pPr>
              <a:defRPr sz="1000" b="0" i="0" u="none" strike="noStrike" baseline="0">
                <a:solidFill>
                  <a:srgbClr val="000000"/>
                </a:solidFill>
                <a:latin typeface="Arial"/>
                <a:ea typeface="Arial"/>
                <a:cs typeface="Arial"/>
              </a:defRPr>
            </a:pPr>
            <a:endParaRPr lang="en-US"/>
          </a:p>
        </c:txPr>
        <c:crossAx val="609763360"/>
        <c:crosses val="autoZero"/>
        <c:auto val="1"/>
        <c:lblOffset val="100"/>
        <c:baseTimeUnit val="months"/>
        <c:majorUnit val="6"/>
        <c:majorTimeUnit val="months"/>
        <c:minorUnit val="3"/>
        <c:minorTimeUnit val="months"/>
      </c:dateAx>
      <c:valAx>
        <c:axId val="609763360"/>
        <c:scaling>
          <c:orientation val="minMax"/>
          <c:max val="45000000"/>
          <c:min val="-50000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9762968"/>
        <c:crosses val="autoZero"/>
        <c:crossBetween val="between"/>
        <c:majorUnit val="5000000"/>
        <c:dispUnits>
          <c:builtInUnit val="millions"/>
          <c:dispUnitsLbl>
            <c:layout>
              <c:manualLayout>
                <c:xMode val="edge"/>
                <c:yMode val="edge"/>
                <c:x val="7.874015748031496E-3"/>
                <c:y val="0.38205223871253685"/>
              </c:manualLayout>
            </c:layout>
            <c:spPr>
              <a:noFill/>
              <a:ln w="25400">
                <a:noFill/>
              </a:ln>
            </c:spPr>
            <c:txPr>
              <a:bodyPr rot="-5400000" vert="horz"/>
              <a:lstStyle/>
              <a:p>
                <a:pPr algn="ctr">
                  <a:defRPr sz="1000" b="1" i="0" u="none" strike="noStrike" baseline="0">
                    <a:solidFill>
                      <a:srgbClr val="000000"/>
                    </a:solidFill>
                    <a:latin typeface="Arial"/>
                    <a:ea typeface="Arial"/>
                    <a:cs typeface="Arial"/>
                  </a:defRPr>
                </a:pPr>
                <a:endParaRPr lang="en-US"/>
              </a:p>
            </c:txPr>
          </c:dispUnitsLbl>
        </c:dispUnits>
      </c:valAx>
      <c:catAx>
        <c:axId val="609763752"/>
        <c:scaling>
          <c:orientation val="minMax"/>
        </c:scaling>
        <c:delete val="1"/>
        <c:axPos val="b"/>
        <c:majorTickMark val="out"/>
        <c:minorTickMark val="none"/>
        <c:tickLblPos val="nextTo"/>
        <c:crossAx val="609764144"/>
        <c:crosses val="autoZero"/>
        <c:auto val="1"/>
        <c:lblAlgn val="ctr"/>
        <c:lblOffset val="100"/>
        <c:noMultiLvlLbl val="0"/>
      </c:catAx>
      <c:valAx>
        <c:axId val="609764144"/>
        <c:scaling>
          <c:orientation val="minMax"/>
          <c:max val="45000000"/>
          <c:min val="-500000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9763752"/>
        <c:crosses val="max"/>
        <c:crossBetween val="between"/>
        <c:majorUnit val="5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Number of Corp Taxpayers by Sector - 12-months Ending January 2020</a:t>
            </a:r>
          </a:p>
        </c:rich>
      </c:tx>
      <c:layout>
        <c:manualLayout>
          <c:xMode val="edge"/>
          <c:yMode val="edge"/>
          <c:x val="0.14709865720226267"/>
          <c:y val="2.8517110266159697E-2"/>
        </c:manualLayout>
      </c:layout>
      <c:overlay val="0"/>
      <c:spPr>
        <a:noFill/>
        <a:ln w="25400">
          <a:noFill/>
        </a:ln>
      </c:spPr>
    </c:title>
    <c:autoTitleDeleted val="0"/>
    <c:plotArea>
      <c:layout>
        <c:manualLayout>
          <c:layoutTarget val="inner"/>
          <c:xMode val="edge"/>
          <c:yMode val="edge"/>
          <c:x val="0.28879930098592083"/>
          <c:y val="0.12357425919960789"/>
          <c:w val="0.6680170747104246"/>
          <c:h val="0.79847982867439482"/>
        </c:manualLayout>
      </c:layout>
      <c:barChart>
        <c:barDir val="bar"/>
        <c:grouping val="clustered"/>
        <c:varyColors val="0"/>
        <c:ser>
          <c:idx val="0"/>
          <c:order val="0"/>
          <c:tx>
            <c:strRef>
              <c:f>Count!$C$30</c:f>
              <c:strCache>
                <c:ptCount val="1"/>
                <c:pt idx="0">
                  <c:v>Count</c:v>
                </c:pt>
              </c:strCache>
            </c:strRef>
          </c:tx>
          <c:spPr>
            <a:solidFill>
              <a:srgbClr val="339966"/>
            </a:solidFill>
            <a:ln w="12700">
              <a:solidFill>
                <a:srgbClr val="000000"/>
              </a:solidFill>
              <a:prstDash val="solid"/>
            </a:ln>
          </c:spPr>
          <c:invertIfNegative val="0"/>
          <c:cat>
            <c:strRef>
              <c:f>Count!$B$31:$B$50</c:f>
              <c:strCache>
                <c:ptCount val="20"/>
                <c:pt idx="0">
                  <c:v>Utilities</c:v>
                </c:pt>
                <c:pt idx="1">
                  <c:v>Mining</c:v>
                </c:pt>
                <c:pt idx="2">
                  <c:v>Educational Services</c:v>
                </c:pt>
                <c:pt idx="3">
                  <c:v>Arts, Entertainment, and Recreation</c:v>
                </c:pt>
                <c:pt idx="4">
                  <c:v>Management of Companies and Enterprises</c:v>
                </c:pt>
                <c:pt idx="5">
                  <c:v>Transportation and Warehousing</c:v>
                </c:pt>
                <c:pt idx="6">
                  <c:v>Information</c:v>
                </c:pt>
                <c:pt idx="7">
                  <c:v>Agriculture, Forestry, Fishing and Hunting</c:v>
                </c:pt>
                <c:pt idx="8">
                  <c:v>Administrative, Support, Waste Management,</c:v>
                </c:pt>
                <c:pt idx="9">
                  <c:v>Other Services </c:v>
                </c:pt>
                <c:pt idx="10">
                  <c:v>Accommodation and Food Services</c:v>
                </c:pt>
                <c:pt idx="11">
                  <c:v>Manufacturing</c:v>
                </c:pt>
                <c:pt idx="12">
                  <c:v>Finance and Insurance</c:v>
                </c:pt>
                <c:pt idx="13">
                  <c:v>Real Estate and Rental and Leasing</c:v>
                </c:pt>
                <c:pt idx="14">
                  <c:v>Health Care and Social Assistance</c:v>
                </c:pt>
                <c:pt idx="15">
                  <c:v>Wholesale Trade</c:v>
                </c:pt>
                <c:pt idx="16">
                  <c:v>Retail Trade</c:v>
                </c:pt>
                <c:pt idx="17">
                  <c:v>Unknown</c:v>
                </c:pt>
                <c:pt idx="18">
                  <c:v>Construction</c:v>
                </c:pt>
                <c:pt idx="19">
                  <c:v>Professional, Scientific, and Technical Services</c:v>
                </c:pt>
              </c:strCache>
            </c:strRef>
          </c:cat>
          <c:val>
            <c:numRef>
              <c:f>Count!$C$31:$C$50</c:f>
              <c:numCache>
                <c:formatCode>General</c:formatCode>
                <c:ptCount val="20"/>
                <c:pt idx="0">
                  <c:v>125</c:v>
                </c:pt>
                <c:pt idx="1">
                  <c:v>170</c:v>
                </c:pt>
                <c:pt idx="2">
                  <c:v>890</c:v>
                </c:pt>
                <c:pt idx="3">
                  <c:v>1466</c:v>
                </c:pt>
                <c:pt idx="4">
                  <c:v>2133</c:v>
                </c:pt>
                <c:pt idx="5">
                  <c:v>2446</c:v>
                </c:pt>
                <c:pt idx="6">
                  <c:v>2634</c:v>
                </c:pt>
                <c:pt idx="7">
                  <c:v>3918</c:v>
                </c:pt>
                <c:pt idx="8">
                  <c:v>4376</c:v>
                </c:pt>
                <c:pt idx="9">
                  <c:v>4523</c:v>
                </c:pt>
                <c:pt idx="10">
                  <c:v>5032</c:v>
                </c:pt>
                <c:pt idx="11">
                  <c:v>5408</c:v>
                </c:pt>
                <c:pt idx="12">
                  <c:v>5782</c:v>
                </c:pt>
                <c:pt idx="13">
                  <c:v>6130</c:v>
                </c:pt>
                <c:pt idx="14">
                  <c:v>6336</c:v>
                </c:pt>
                <c:pt idx="15">
                  <c:v>6526</c:v>
                </c:pt>
                <c:pt idx="16">
                  <c:v>7092</c:v>
                </c:pt>
                <c:pt idx="17">
                  <c:v>7905</c:v>
                </c:pt>
                <c:pt idx="18">
                  <c:v>11926</c:v>
                </c:pt>
                <c:pt idx="19">
                  <c:v>14527</c:v>
                </c:pt>
              </c:numCache>
            </c:numRef>
          </c:val>
          <c:extLst xmlns:c16r2="http://schemas.microsoft.com/office/drawing/2015/06/chart">
            <c:ext xmlns:c16="http://schemas.microsoft.com/office/drawing/2014/chart" uri="{C3380CC4-5D6E-409C-BE32-E72D297353CC}">
              <c16:uniqueId val="{00000000-B617-4F07-A3E6-934E8D277C15}"/>
            </c:ext>
          </c:extLst>
        </c:ser>
        <c:dLbls>
          <c:showLegendKey val="0"/>
          <c:showVal val="0"/>
          <c:showCatName val="0"/>
          <c:showSerName val="0"/>
          <c:showPercent val="0"/>
          <c:showBubbleSize val="0"/>
        </c:dLbls>
        <c:gapWidth val="150"/>
        <c:axId val="554062224"/>
        <c:axId val="554064184"/>
      </c:barChart>
      <c:catAx>
        <c:axId val="5540622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54064184"/>
        <c:crosses val="autoZero"/>
        <c:auto val="1"/>
        <c:lblAlgn val="ctr"/>
        <c:lblOffset val="100"/>
        <c:tickLblSkip val="1"/>
        <c:tickMarkSkip val="1"/>
        <c:noMultiLvlLbl val="0"/>
      </c:catAx>
      <c:valAx>
        <c:axId val="554064184"/>
        <c:scaling>
          <c:orientation val="minMax"/>
          <c:max val="16000"/>
          <c:min val="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54062224"/>
        <c:crosses val="autoZero"/>
        <c:crossBetween val="between"/>
        <c:majorUnit val="2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20774308591314E-2"/>
          <c:y val="6.9892656598246769E-2"/>
          <c:w val="0.87610745659836731"/>
          <c:h val="0.55107671548616921"/>
        </c:manualLayout>
      </c:layout>
      <c:lineChart>
        <c:grouping val="standard"/>
        <c:varyColors val="0"/>
        <c:ser>
          <c:idx val="0"/>
          <c:order val="0"/>
          <c:tx>
            <c:strRef>
              <c:f>IndexData!$C$4</c:f>
              <c:strCache>
                <c:ptCount val="1"/>
                <c:pt idx="0">
                  <c:v>All Sectors</c:v>
                </c:pt>
              </c:strCache>
            </c:strRef>
          </c:tx>
          <c:spPr>
            <a:ln w="25400">
              <a:solidFill>
                <a:srgbClr val="000000"/>
              </a:solidFill>
              <a:prstDash val="solid"/>
            </a:ln>
          </c:spPr>
          <c:marker>
            <c:symbol val="none"/>
          </c:marker>
          <c:cat>
            <c:numRef>
              <c:f>IndexData!$B$5:$B$113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IndexData!$C$5:$C$113</c:f>
              <c:numCache>
                <c:formatCode>0.000</c:formatCode>
                <c:ptCount val="109"/>
                <c:pt idx="0">
                  <c:v>1</c:v>
                </c:pt>
                <c:pt idx="1">
                  <c:v>1.0016163467106913</c:v>
                </c:pt>
                <c:pt idx="2">
                  <c:v>1.0109060185145169</c:v>
                </c:pt>
                <c:pt idx="3">
                  <c:v>1.045741747556032</c:v>
                </c:pt>
                <c:pt idx="4">
                  <c:v>1.0156556576456657</c:v>
                </c:pt>
                <c:pt idx="5">
                  <c:v>1.0301314686281797</c:v>
                </c:pt>
                <c:pt idx="6">
                  <c:v>1.0302740874555938</c:v>
                </c:pt>
                <c:pt idx="7">
                  <c:v>1.0282839065457721</c:v>
                </c:pt>
                <c:pt idx="8">
                  <c:v>1.0206473166051533</c:v>
                </c:pt>
                <c:pt idx="9">
                  <c:v>1.0223349727295514</c:v>
                </c:pt>
                <c:pt idx="10">
                  <c:v>1.0220129999222078</c:v>
                </c:pt>
                <c:pt idx="11">
                  <c:v>0.98144658708824217</c:v>
                </c:pt>
                <c:pt idx="12">
                  <c:v>0.96256471869516735</c:v>
                </c:pt>
                <c:pt idx="13">
                  <c:v>0.96489415954292823</c:v>
                </c:pt>
                <c:pt idx="14">
                  <c:v>0.97719179207039319</c:v>
                </c:pt>
                <c:pt idx="15">
                  <c:v>0.9576400473667378</c:v>
                </c:pt>
                <c:pt idx="16">
                  <c:v>0.96189700327591121</c:v>
                </c:pt>
                <c:pt idx="17">
                  <c:v>0.967742214308558</c:v>
                </c:pt>
                <c:pt idx="18">
                  <c:v>0.96429991442870355</c:v>
                </c:pt>
                <c:pt idx="19">
                  <c:v>0.97235139550361738</c:v>
                </c:pt>
                <c:pt idx="20">
                  <c:v>0.98187228267915949</c:v>
                </c:pt>
                <c:pt idx="21">
                  <c:v>0.97377542288643215</c:v>
                </c:pt>
                <c:pt idx="22">
                  <c:v>0.9866608178541485</c:v>
                </c:pt>
                <c:pt idx="23">
                  <c:v>1.0330443501335431</c:v>
                </c:pt>
                <c:pt idx="24">
                  <c:v>1.0553750010804457</c:v>
                </c:pt>
                <c:pt idx="25">
                  <c:v>1.0586487514369927</c:v>
                </c:pt>
                <c:pt idx="26">
                  <c:v>1.0765236444728721</c:v>
                </c:pt>
                <c:pt idx="27">
                  <c:v>1.0586293034150727</c:v>
                </c:pt>
                <c:pt idx="28">
                  <c:v>1.0086262781672184</c:v>
                </c:pt>
                <c:pt idx="29">
                  <c:v>1.0007692773115056</c:v>
                </c:pt>
                <c:pt idx="30">
                  <c:v>0.99228561797170101</c:v>
                </c:pt>
                <c:pt idx="31">
                  <c:v>1.0064221690162758</c:v>
                </c:pt>
                <c:pt idx="32">
                  <c:v>1.0360069321393688</c:v>
                </c:pt>
                <c:pt idx="33">
                  <c:v>1.0172784870303302</c:v>
                </c:pt>
                <c:pt idx="34">
                  <c:v>0.9787757254112176</c:v>
                </c:pt>
                <c:pt idx="35">
                  <c:v>0.96557267941880665</c:v>
                </c:pt>
                <c:pt idx="36">
                  <c:v>0.91438548572515188</c:v>
                </c:pt>
                <c:pt idx="37">
                  <c:v>0.91199770081163078</c:v>
                </c:pt>
                <c:pt idx="38">
                  <c:v>0.92979264086850544</c:v>
                </c:pt>
                <c:pt idx="39">
                  <c:v>0.99279342743294752</c:v>
                </c:pt>
                <c:pt idx="40">
                  <c:v>1.0538148375441903</c:v>
                </c:pt>
                <c:pt idx="41">
                  <c:v>1.064772717450494</c:v>
                </c:pt>
                <c:pt idx="42">
                  <c:v>1.1378929580873518</c:v>
                </c:pt>
                <c:pt idx="43">
                  <c:v>1.1139373168644602</c:v>
                </c:pt>
                <c:pt idx="44">
                  <c:v>1.1424373125426777</c:v>
                </c:pt>
                <c:pt idx="45">
                  <c:v>1.1199748472249833</c:v>
                </c:pt>
                <c:pt idx="46">
                  <c:v>1.1558326778629648</c:v>
                </c:pt>
                <c:pt idx="47">
                  <c:v>1.2274489381380032</c:v>
                </c:pt>
                <c:pt idx="48">
                  <c:v>1.3050724762950221</c:v>
                </c:pt>
                <c:pt idx="49">
                  <c:v>1.2902617271572179</c:v>
                </c:pt>
                <c:pt idx="50">
                  <c:v>1.299335309828598</c:v>
                </c:pt>
                <c:pt idx="51">
                  <c:v>1.3082878825858091</c:v>
                </c:pt>
                <c:pt idx="52">
                  <c:v>1.3013146862817975</c:v>
                </c:pt>
                <c:pt idx="53">
                  <c:v>1.3376565565764567</c:v>
                </c:pt>
                <c:pt idx="54">
                  <c:v>1.2896847691735887</c:v>
                </c:pt>
                <c:pt idx="55">
                  <c:v>1.4169266939227092</c:v>
                </c:pt>
                <c:pt idx="56">
                  <c:v>1.4442295558071794</c:v>
                </c:pt>
                <c:pt idx="57">
                  <c:v>1.4792986611117354</c:v>
                </c:pt>
                <c:pt idx="58">
                  <c:v>1.4462996896960059</c:v>
                </c:pt>
                <c:pt idx="59">
                  <c:v>1.4329583466588298</c:v>
                </c:pt>
                <c:pt idx="60">
                  <c:v>1.3998729395901222</c:v>
                </c:pt>
                <c:pt idx="61">
                  <c:v>1.4289001927515061</c:v>
                </c:pt>
                <c:pt idx="62">
                  <c:v>1.4134282108684191</c:v>
                </c:pt>
                <c:pt idx="63">
                  <c:v>1.3791110957447728</c:v>
                </c:pt>
                <c:pt idx="64">
                  <c:v>1.355887996680871</c:v>
                </c:pt>
                <c:pt idx="65">
                  <c:v>1.3540296301418409</c:v>
                </c:pt>
                <c:pt idx="66">
                  <c:v>1.3476852532132455</c:v>
                </c:pt>
                <c:pt idx="67">
                  <c:v>1.2327776961441055</c:v>
                </c:pt>
                <c:pt idx="68">
                  <c:v>1.1973088259445257</c:v>
                </c:pt>
                <c:pt idx="69">
                  <c:v>1.1854476934646003</c:v>
                </c:pt>
                <c:pt idx="70">
                  <c:v>1.2011357644801328</c:v>
                </c:pt>
                <c:pt idx="71">
                  <c:v>1.255065129264519</c:v>
                </c:pt>
                <c:pt idx="72">
                  <c:v>1.2539198568625587</c:v>
                </c:pt>
                <c:pt idx="73">
                  <c:v>1.2378298600606779</c:v>
                </c:pt>
                <c:pt idx="74">
                  <c:v>1.2228030217904282</c:v>
                </c:pt>
                <c:pt idx="75">
                  <c:v>1.2456004252634127</c:v>
                </c:pt>
                <c:pt idx="76">
                  <c:v>1.27143172015593</c:v>
                </c:pt>
                <c:pt idx="77">
                  <c:v>1.2777955451064456</c:v>
                </c:pt>
                <c:pt idx="78">
                  <c:v>1.2481675641568635</c:v>
                </c:pt>
                <c:pt idx="79">
                  <c:v>1.2375554268624722</c:v>
                </c:pt>
                <c:pt idx="80">
                  <c:v>1.2755114829764982</c:v>
                </c:pt>
                <c:pt idx="81">
                  <c:v>1.2839756942943825</c:v>
                </c:pt>
                <c:pt idx="82">
                  <c:v>1.2518562056477056</c:v>
                </c:pt>
                <c:pt idx="83">
                  <c:v>1.2258477176665832</c:v>
                </c:pt>
                <c:pt idx="84">
                  <c:v>1.2402349321047945</c:v>
                </c:pt>
                <c:pt idx="85">
                  <c:v>1.2655908309059321</c:v>
                </c:pt>
                <c:pt idx="86">
                  <c:v>1.2733311436301245</c:v>
                </c:pt>
                <c:pt idx="87">
                  <c:v>1.3981161349433415</c:v>
                </c:pt>
                <c:pt idx="88">
                  <c:v>1.4339566784507274</c:v>
                </c:pt>
                <c:pt idx="89">
                  <c:v>1.5671172845375261</c:v>
                </c:pt>
                <c:pt idx="90">
                  <c:v>1.6319872420976205</c:v>
                </c:pt>
                <c:pt idx="91">
                  <c:v>1.6559688140164055</c:v>
                </c:pt>
                <c:pt idx="92">
                  <c:v>1.8037716197177012</c:v>
                </c:pt>
                <c:pt idx="93">
                  <c:v>1.8278547535287355</c:v>
                </c:pt>
                <c:pt idx="94">
                  <c:v>1.8827133015826367</c:v>
                </c:pt>
                <c:pt idx="95">
                  <c:v>1.9353115573111597</c:v>
                </c:pt>
                <c:pt idx="96">
                  <c:v>1.9455390559497983</c:v>
                </c:pt>
                <c:pt idx="97">
                  <c:v>1.9272471108882991</c:v>
                </c:pt>
                <c:pt idx="98">
                  <c:v>1.9352380870061283</c:v>
                </c:pt>
                <c:pt idx="99">
                  <c:v>2.0105473105546574</c:v>
                </c:pt>
                <c:pt idx="100">
                  <c:v>2.0304534414355233</c:v>
                </c:pt>
                <c:pt idx="101">
                  <c:v>2.0025520126541796</c:v>
                </c:pt>
                <c:pt idx="102">
                  <c:v>1.9910128529815978</c:v>
                </c:pt>
                <c:pt idx="103">
                  <c:v>1.9767660964794758</c:v>
                </c:pt>
                <c:pt idx="104">
                  <c:v>1.9590316613796859</c:v>
                </c:pt>
                <c:pt idx="105">
                  <c:v>1.970315835875982</c:v>
                </c:pt>
                <c:pt idx="106">
                  <c:v>1.9605983075899147</c:v>
                </c:pt>
                <c:pt idx="107">
                  <c:v>1.9960606951155213</c:v>
                </c:pt>
                <c:pt idx="108">
                  <c:v>2.0035179310762103</c:v>
                </c:pt>
              </c:numCache>
            </c:numRef>
          </c:val>
          <c:smooth val="0"/>
          <c:extLst xmlns:c16r2="http://schemas.microsoft.com/office/drawing/2015/06/chart">
            <c:ext xmlns:c16="http://schemas.microsoft.com/office/drawing/2014/chart" uri="{C3380CC4-5D6E-409C-BE32-E72D297353CC}">
              <c16:uniqueId val="{00000000-5FA1-4F47-9637-AF9FEE0A5AB6}"/>
            </c:ext>
          </c:extLst>
        </c:ser>
        <c:ser>
          <c:idx val="1"/>
          <c:order val="1"/>
          <c:tx>
            <c:strRef>
              <c:f>IndexData!$P$4</c:f>
              <c:strCache>
                <c:ptCount val="1"/>
                <c:pt idx="0">
                  <c:v>Management of Companies and Enterprises</c:v>
                </c:pt>
              </c:strCache>
            </c:strRef>
          </c:tx>
          <c:spPr>
            <a:ln w="25400">
              <a:solidFill>
                <a:srgbClr val="FF00FF"/>
              </a:solidFill>
              <a:prstDash val="solid"/>
            </a:ln>
          </c:spPr>
          <c:marker>
            <c:symbol val="none"/>
          </c:marker>
          <c:cat>
            <c:numRef>
              <c:f>IndexData!$B$5:$B$113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IndexData!$P$5:$P$113</c:f>
              <c:numCache>
                <c:formatCode>0.000</c:formatCode>
                <c:ptCount val="109"/>
                <c:pt idx="0">
                  <c:v>1</c:v>
                </c:pt>
                <c:pt idx="1">
                  <c:v>1.0196986323368038</c:v>
                </c:pt>
                <c:pt idx="2">
                  <c:v>1.0505312742552793</c:v>
                </c:pt>
                <c:pt idx="3">
                  <c:v>1.0978240505312742</c:v>
                </c:pt>
                <c:pt idx="4">
                  <c:v>1.0759842625056875</c:v>
                </c:pt>
                <c:pt idx="5">
                  <c:v>1.1067098466397238</c:v>
                </c:pt>
                <c:pt idx="6">
                  <c:v>1.1601584455209699</c:v>
                </c:pt>
                <c:pt idx="7">
                  <c:v>1.1728180285308996</c:v>
                </c:pt>
                <c:pt idx="8">
                  <c:v>1.1570805342183443</c:v>
                </c:pt>
                <c:pt idx="9">
                  <c:v>1.2465808420094746</c:v>
                </c:pt>
                <c:pt idx="10">
                  <c:v>1.2332521478468004</c:v>
                </c:pt>
                <c:pt idx="11">
                  <c:v>1.3235553890212242</c:v>
                </c:pt>
                <c:pt idx="12">
                  <c:v>1.3345555763723469</c:v>
                </c:pt>
                <c:pt idx="13">
                  <c:v>1.3381687765971684</c:v>
                </c:pt>
                <c:pt idx="14">
                  <c:v>1.3095575837058051</c:v>
                </c:pt>
                <c:pt idx="15">
                  <c:v>1.3146963573588843</c:v>
                </c:pt>
                <c:pt idx="16">
                  <c:v>1.359018280116693</c:v>
                </c:pt>
                <c:pt idx="17">
                  <c:v>1.5078553649332227</c:v>
                </c:pt>
                <c:pt idx="18">
                  <c:v>1.4734630516821454</c:v>
                </c:pt>
                <c:pt idx="19">
                  <c:v>1.4698230870112143</c:v>
                </c:pt>
                <c:pt idx="20">
                  <c:v>1.4953563685999518</c:v>
                </c:pt>
                <c:pt idx="21">
                  <c:v>1.4577790862618099</c:v>
                </c:pt>
                <c:pt idx="22">
                  <c:v>1.5771217514653535</c:v>
                </c:pt>
                <c:pt idx="23">
                  <c:v>1.6597971254984878</c:v>
                </c:pt>
                <c:pt idx="24">
                  <c:v>1.6642667879988224</c:v>
                </c:pt>
                <c:pt idx="25">
                  <c:v>1.668709686053047</c:v>
                </c:pt>
                <c:pt idx="26">
                  <c:v>1.9101517544094424</c:v>
                </c:pt>
                <c:pt idx="27">
                  <c:v>1.8030672055241816</c:v>
                </c:pt>
                <c:pt idx="28">
                  <c:v>1.7266279474346278</c:v>
                </c:pt>
                <c:pt idx="29">
                  <c:v>1.7848406177234162</c:v>
                </c:pt>
                <c:pt idx="30">
                  <c:v>1.7738939592645131</c:v>
                </c:pt>
                <c:pt idx="31">
                  <c:v>1.7728769103123412</c:v>
                </c:pt>
                <c:pt idx="32">
                  <c:v>1.8969301180312073</c:v>
                </c:pt>
                <c:pt idx="33">
                  <c:v>1.8324813317988384</c:v>
                </c:pt>
                <c:pt idx="34">
                  <c:v>1.6575489120252656</c:v>
                </c:pt>
                <c:pt idx="35">
                  <c:v>1.5410968070015791</c:v>
                </c:pt>
                <c:pt idx="36">
                  <c:v>1.5442282471964244</c:v>
                </c:pt>
                <c:pt idx="37">
                  <c:v>1.5856863742204854</c:v>
                </c:pt>
                <c:pt idx="38">
                  <c:v>1.3764954634263844</c:v>
                </c:pt>
                <c:pt idx="39">
                  <c:v>1.4724192382838637</c:v>
                </c:pt>
                <c:pt idx="40">
                  <c:v>1.5496079008644916</c:v>
                </c:pt>
                <c:pt idx="41">
                  <c:v>1.6562642186119958</c:v>
                </c:pt>
                <c:pt idx="42">
                  <c:v>1.9983673687873029</c:v>
                </c:pt>
                <c:pt idx="43">
                  <c:v>1.9828707544897359</c:v>
                </c:pt>
                <c:pt idx="44">
                  <c:v>2.0711666622059255</c:v>
                </c:pt>
                <c:pt idx="45">
                  <c:v>1.9513690014185157</c:v>
                </c:pt>
                <c:pt idx="46">
                  <c:v>2.0210100901961834</c:v>
                </c:pt>
                <c:pt idx="47">
                  <c:v>2.1555014318978669</c:v>
                </c:pt>
                <c:pt idx="48">
                  <c:v>2.1571608275566736</c:v>
                </c:pt>
                <c:pt idx="49">
                  <c:v>2.1178973851136149</c:v>
                </c:pt>
                <c:pt idx="50">
                  <c:v>2.4733024650054869</c:v>
                </c:pt>
                <c:pt idx="51">
                  <c:v>2.5389556513127962</c:v>
                </c:pt>
                <c:pt idx="52">
                  <c:v>2.4825629633594732</c:v>
                </c:pt>
                <c:pt idx="53">
                  <c:v>2.4135909857345501</c:v>
                </c:pt>
                <c:pt idx="54">
                  <c:v>2.1324840082434493</c:v>
                </c:pt>
                <c:pt idx="55">
                  <c:v>2.1849155581725235</c:v>
                </c:pt>
                <c:pt idx="56">
                  <c:v>2.1761368198485131</c:v>
                </c:pt>
                <c:pt idx="57">
                  <c:v>2.2667612343762547</c:v>
                </c:pt>
                <c:pt idx="58">
                  <c:v>2.2050691860931937</c:v>
                </c:pt>
                <c:pt idx="59">
                  <c:v>2.221074324866847</c:v>
                </c:pt>
                <c:pt idx="60">
                  <c:v>2.229130423145893</c:v>
                </c:pt>
                <c:pt idx="61">
                  <c:v>2.2398362015898079</c:v>
                </c:pt>
                <c:pt idx="62">
                  <c:v>1.9734229050129808</c:v>
                </c:pt>
                <c:pt idx="63">
                  <c:v>2.069748146562107</c:v>
                </c:pt>
                <c:pt idx="64">
                  <c:v>1.9920777239515028</c:v>
                </c:pt>
                <c:pt idx="65">
                  <c:v>1.8336054385354494</c:v>
                </c:pt>
                <c:pt idx="66">
                  <c:v>1.7934320049246582</c:v>
                </c:pt>
                <c:pt idx="67">
                  <c:v>1.8414474212456173</c:v>
                </c:pt>
                <c:pt idx="68">
                  <c:v>1.9233198618954581</c:v>
                </c:pt>
                <c:pt idx="69">
                  <c:v>1.9443834809838609</c:v>
                </c:pt>
                <c:pt idx="70">
                  <c:v>1.9624494821079679</c:v>
                </c:pt>
                <c:pt idx="71">
                  <c:v>1.9582742285148409</c:v>
                </c:pt>
                <c:pt idx="72">
                  <c:v>1.8823167304552633</c:v>
                </c:pt>
                <c:pt idx="73">
                  <c:v>1.8806840992425662</c:v>
                </c:pt>
                <c:pt idx="74">
                  <c:v>1.8656692449749752</c:v>
                </c:pt>
                <c:pt idx="75">
                  <c:v>1.9049059229719241</c:v>
                </c:pt>
                <c:pt idx="76">
                  <c:v>1.9626100687846264</c:v>
                </c:pt>
                <c:pt idx="77">
                  <c:v>1.96972941144983</c:v>
                </c:pt>
                <c:pt idx="78">
                  <c:v>1.9355512137676312</c:v>
                </c:pt>
                <c:pt idx="79">
                  <c:v>1.8511896796295801</c:v>
                </c:pt>
                <c:pt idx="80">
                  <c:v>1.7463801086636512</c:v>
                </c:pt>
                <c:pt idx="81">
                  <c:v>1.7678719588898109</c:v>
                </c:pt>
                <c:pt idx="82">
                  <c:v>1.5843213874688864</c:v>
                </c:pt>
                <c:pt idx="83">
                  <c:v>1.8471214838208923</c:v>
                </c:pt>
                <c:pt idx="84">
                  <c:v>1.9018280116692985</c:v>
                </c:pt>
                <c:pt idx="85">
                  <c:v>1.883842303883521</c:v>
                </c:pt>
                <c:pt idx="86">
                  <c:v>1.8907475309798463</c:v>
                </c:pt>
                <c:pt idx="87">
                  <c:v>2.1925701897599228</c:v>
                </c:pt>
                <c:pt idx="88">
                  <c:v>2.2950244894681906</c:v>
                </c:pt>
                <c:pt idx="89">
                  <c:v>2.9517437036640528</c:v>
                </c:pt>
                <c:pt idx="90">
                  <c:v>2.9819607633220029</c:v>
                </c:pt>
                <c:pt idx="91">
                  <c:v>3.0593903059176188</c:v>
                </c:pt>
                <c:pt idx="92">
                  <c:v>3.8264058025319168</c:v>
                </c:pt>
                <c:pt idx="93">
                  <c:v>3.7579155849369696</c:v>
                </c:pt>
                <c:pt idx="94">
                  <c:v>4.0414045981318418</c:v>
                </c:pt>
                <c:pt idx="95">
                  <c:v>3.8251746380108664</c:v>
                </c:pt>
                <c:pt idx="96">
                  <c:v>3.841741830152825</c:v>
                </c:pt>
                <c:pt idx="97">
                  <c:v>3.8480850038808447</c:v>
                </c:pt>
                <c:pt idx="98">
                  <c:v>3.8655354227444265</c:v>
                </c:pt>
                <c:pt idx="99">
                  <c:v>3.984101919010786</c:v>
                </c:pt>
                <c:pt idx="100">
                  <c:v>4.1397907020314211</c:v>
                </c:pt>
                <c:pt idx="101">
                  <c:v>3.8964483580012312</c:v>
                </c:pt>
                <c:pt idx="102">
                  <c:v>3.9107941011160774</c:v>
                </c:pt>
                <c:pt idx="103">
                  <c:v>3.8678104006637581</c:v>
                </c:pt>
                <c:pt idx="104">
                  <c:v>3.716885689050665</c:v>
                </c:pt>
                <c:pt idx="105">
                  <c:v>3.7855632577683807</c:v>
                </c:pt>
                <c:pt idx="106">
                  <c:v>3.7471562776008351</c:v>
                </c:pt>
                <c:pt idx="107">
                  <c:v>3.7295988009528145</c:v>
                </c:pt>
                <c:pt idx="108">
                  <c:v>4.0860209297968577</c:v>
                </c:pt>
              </c:numCache>
            </c:numRef>
          </c:val>
          <c:smooth val="0"/>
          <c:extLst xmlns:c16r2="http://schemas.microsoft.com/office/drawing/2015/06/chart">
            <c:ext xmlns:c16="http://schemas.microsoft.com/office/drawing/2014/chart" uri="{C3380CC4-5D6E-409C-BE32-E72D297353CC}">
              <c16:uniqueId val="{00000001-5FA1-4F47-9637-AF9FEE0A5AB6}"/>
            </c:ext>
          </c:extLst>
        </c:ser>
        <c:ser>
          <c:idx val="2"/>
          <c:order val="2"/>
          <c:tx>
            <c:strRef>
              <c:f>IndexData!$M$4</c:f>
              <c:strCache>
                <c:ptCount val="1"/>
                <c:pt idx="0">
                  <c:v>Finance and Insurance</c:v>
                </c:pt>
              </c:strCache>
            </c:strRef>
          </c:tx>
          <c:spPr>
            <a:ln>
              <a:solidFill>
                <a:srgbClr val="FF9900"/>
              </a:solidFill>
            </a:ln>
          </c:spPr>
          <c:marker>
            <c:symbol val="none"/>
          </c:marker>
          <c:cat>
            <c:numRef>
              <c:f>IndexData!$B$5:$B$113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IndexData!$M$5:$M$113</c:f>
              <c:numCache>
                <c:formatCode>0.000</c:formatCode>
                <c:ptCount val="109"/>
                <c:pt idx="0">
                  <c:v>1</c:v>
                </c:pt>
                <c:pt idx="1">
                  <c:v>0.98827189452112296</c:v>
                </c:pt>
                <c:pt idx="2">
                  <c:v>1.0083701636996618</c:v>
                </c:pt>
                <c:pt idx="3">
                  <c:v>1.0134317671168613</c:v>
                </c:pt>
                <c:pt idx="4">
                  <c:v>0.98877805486284287</c:v>
                </c:pt>
                <c:pt idx="5">
                  <c:v>1.0086047258092392</c:v>
                </c:pt>
                <c:pt idx="6">
                  <c:v>0.99750623441396513</c:v>
                </c:pt>
                <c:pt idx="7">
                  <c:v>0.99598775338880519</c:v>
                </c:pt>
                <c:pt idx="8">
                  <c:v>1.0145798869163725</c:v>
                </c:pt>
                <c:pt idx="9">
                  <c:v>0.99913582380681953</c:v>
                </c:pt>
                <c:pt idx="10">
                  <c:v>1.0113207081306634</c:v>
                </c:pt>
                <c:pt idx="11">
                  <c:v>0.88260783684353472</c:v>
                </c:pt>
                <c:pt idx="12">
                  <c:v>0.85496654403594974</c:v>
                </c:pt>
                <c:pt idx="13">
                  <c:v>0.84933705340608878</c:v>
                </c:pt>
                <c:pt idx="14">
                  <c:v>0.83565837880546157</c:v>
                </c:pt>
                <c:pt idx="15">
                  <c:v>0.80258512135502824</c:v>
                </c:pt>
                <c:pt idx="16">
                  <c:v>0.81106639342238462</c:v>
                </c:pt>
                <c:pt idx="17">
                  <c:v>0.85012715735413935</c:v>
                </c:pt>
                <c:pt idx="18">
                  <c:v>0.81672057480062221</c:v>
                </c:pt>
                <c:pt idx="19">
                  <c:v>0.82201674032739935</c:v>
                </c:pt>
                <c:pt idx="20">
                  <c:v>0.82712772524135203</c:v>
                </c:pt>
                <c:pt idx="21">
                  <c:v>0.85411471321695764</c:v>
                </c:pt>
                <c:pt idx="22">
                  <c:v>0.84560875040122463</c:v>
                </c:pt>
                <c:pt idx="23">
                  <c:v>0.91719957531912788</c:v>
                </c:pt>
                <c:pt idx="24">
                  <c:v>0.94927285746030965</c:v>
                </c:pt>
                <c:pt idx="25">
                  <c:v>0.94921113058936812</c:v>
                </c:pt>
                <c:pt idx="26">
                  <c:v>0.92964371250092592</c:v>
                </c:pt>
                <c:pt idx="27">
                  <c:v>0.95082837460803438</c:v>
                </c:pt>
                <c:pt idx="28">
                  <c:v>0.9263845337152169</c:v>
                </c:pt>
                <c:pt idx="29">
                  <c:v>0.89601491321201943</c:v>
                </c:pt>
                <c:pt idx="30">
                  <c:v>0.90685415174933948</c:v>
                </c:pt>
                <c:pt idx="31">
                  <c:v>0.96135897879064713</c:v>
                </c:pt>
                <c:pt idx="32">
                  <c:v>0.99339522480926401</c:v>
                </c:pt>
                <c:pt idx="33">
                  <c:v>0.96459346682797953</c:v>
                </c:pt>
                <c:pt idx="34">
                  <c:v>0.91752055504802355</c:v>
                </c:pt>
                <c:pt idx="35">
                  <c:v>0.9076319103232019</c:v>
                </c:pt>
                <c:pt idx="36">
                  <c:v>0.8435100367892151</c:v>
                </c:pt>
                <c:pt idx="37">
                  <c:v>0.80217772400681464</c:v>
                </c:pt>
                <c:pt idx="38">
                  <c:v>0.83205352954248046</c:v>
                </c:pt>
                <c:pt idx="39">
                  <c:v>0.92132293029801737</c:v>
                </c:pt>
                <c:pt idx="40">
                  <c:v>1.0012098466704527</c:v>
                </c:pt>
                <c:pt idx="41">
                  <c:v>0.97981531320214321</c:v>
                </c:pt>
                <c:pt idx="42">
                  <c:v>1.0227772153773982</c:v>
                </c:pt>
                <c:pt idx="43">
                  <c:v>0.95595170489617542</c:v>
                </c:pt>
                <c:pt idx="44">
                  <c:v>0.92343398928421516</c:v>
                </c:pt>
                <c:pt idx="45">
                  <c:v>0.93539665687266982</c:v>
                </c:pt>
                <c:pt idx="46">
                  <c:v>0.98032147354386312</c:v>
                </c:pt>
                <c:pt idx="47">
                  <c:v>0.99903706081331323</c:v>
                </c:pt>
                <c:pt idx="48">
                  <c:v>1.0468383496703786</c:v>
                </c:pt>
                <c:pt idx="49">
                  <c:v>1.0875904298659291</c:v>
                </c:pt>
                <c:pt idx="50">
                  <c:v>1.1289968148934595</c:v>
                </c:pt>
                <c:pt idx="51">
                  <c:v>1.3254364089775561</c:v>
                </c:pt>
                <c:pt idx="52">
                  <c:v>1.272227846226019</c:v>
                </c:pt>
                <c:pt idx="53">
                  <c:v>1.3528307943013753</c:v>
                </c:pt>
                <c:pt idx="54">
                  <c:v>1.328522752524629</c:v>
                </c:pt>
                <c:pt idx="55">
                  <c:v>1.3463618182267105</c:v>
                </c:pt>
                <c:pt idx="56">
                  <c:v>1.3808177575862324</c:v>
                </c:pt>
                <c:pt idx="57">
                  <c:v>1.3705834423841388</c:v>
                </c:pt>
                <c:pt idx="58">
                  <c:v>1.3489913829288165</c:v>
                </c:pt>
                <c:pt idx="59">
                  <c:v>1.3692748327201798</c:v>
                </c:pt>
                <c:pt idx="60">
                  <c:v>1.3869657539320017</c:v>
                </c:pt>
                <c:pt idx="61">
                  <c:v>1.3934347300066665</c:v>
                </c:pt>
                <c:pt idx="62">
                  <c:v>1.3899409891113799</c:v>
                </c:pt>
                <c:pt idx="63">
                  <c:v>1.1706377620305672</c:v>
                </c:pt>
                <c:pt idx="64">
                  <c:v>1.1588355843065603</c:v>
                </c:pt>
                <c:pt idx="65">
                  <c:v>1.1646749462976222</c:v>
                </c:pt>
                <c:pt idx="66">
                  <c:v>1.1664897163033012</c:v>
                </c:pt>
                <c:pt idx="67">
                  <c:v>1.1490950840719982</c:v>
                </c:pt>
                <c:pt idx="68">
                  <c:v>1.1482926347497593</c:v>
                </c:pt>
                <c:pt idx="69">
                  <c:v>1.1187007728204241</c:v>
                </c:pt>
                <c:pt idx="70">
                  <c:v>1.1182069578528926</c:v>
                </c:pt>
                <c:pt idx="71">
                  <c:v>1.3008691143428557</c:v>
                </c:pt>
                <c:pt idx="72">
                  <c:v>1.2988444729759758</c:v>
                </c:pt>
                <c:pt idx="73">
                  <c:v>1.2955235673193255</c:v>
                </c:pt>
                <c:pt idx="74">
                  <c:v>1.239796548233377</c:v>
                </c:pt>
                <c:pt idx="75">
                  <c:v>1.2320806893656946</c:v>
                </c:pt>
                <c:pt idx="76">
                  <c:v>1.2779067183526334</c:v>
                </c:pt>
                <c:pt idx="77">
                  <c:v>1.2644872966099603</c:v>
                </c:pt>
                <c:pt idx="78">
                  <c:v>1.1913409545443323</c:v>
                </c:pt>
                <c:pt idx="79">
                  <c:v>1.1901311078738797</c:v>
                </c:pt>
                <c:pt idx="80">
                  <c:v>1.198575343818671</c:v>
                </c:pt>
                <c:pt idx="81">
                  <c:v>1.2263894718648922</c:v>
                </c:pt>
                <c:pt idx="82">
                  <c:v>1.157341794029777</c:v>
                </c:pt>
                <c:pt idx="83">
                  <c:v>0.99632107849188911</c:v>
                </c:pt>
                <c:pt idx="84">
                  <c:v>0.99055578874595684</c:v>
                </c:pt>
                <c:pt idx="85">
                  <c:v>0.98081528851139477</c:v>
                </c:pt>
                <c:pt idx="86">
                  <c:v>0.96860571343917434</c:v>
                </c:pt>
                <c:pt idx="87">
                  <c:v>1.0169872348830893</c:v>
                </c:pt>
                <c:pt idx="88">
                  <c:v>1.0108392385373202</c:v>
                </c:pt>
                <c:pt idx="89">
                  <c:v>1.1576380830102961</c:v>
                </c:pt>
                <c:pt idx="90">
                  <c:v>1.2304387545986519</c:v>
                </c:pt>
                <c:pt idx="91">
                  <c:v>1.2266487247228464</c:v>
                </c:pt>
                <c:pt idx="92">
                  <c:v>1.2963260166415644</c:v>
                </c:pt>
                <c:pt idx="93">
                  <c:v>1.2892397718574851</c:v>
                </c:pt>
                <c:pt idx="94">
                  <c:v>1.4023851262931779</c:v>
                </c:pt>
                <c:pt idx="95">
                  <c:v>1.4714451495024814</c:v>
                </c:pt>
                <c:pt idx="96">
                  <c:v>1.4621984642354511</c:v>
                </c:pt>
                <c:pt idx="97">
                  <c:v>1.4671983407817091</c:v>
                </c:pt>
                <c:pt idx="98">
                  <c:v>1.4966790943433494</c:v>
                </c:pt>
                <c:pt idx="99">
                  <c:v>1.7039702723389545</c:v>
                </c:pt>
                <c:pt idx="100">
                  <c:v>1.6969580998000049</c:v>
                </c:pt>
                <c:pt idx="101">
                  <c:v>1.6469963704599886</c:v>
                </c:pt>
                <c:pt idx="102">
                  <c:v>1.652428335102837</c:v>
                </c:pt>
                <c:pt idx="103">
                  <c:v>1.6255154193723611</c:v>
                </c:pt>
                <c:pt idx="104">
                  <c:v>1.6752178958544233</c:v>
                </c:pt>
                <c:pt idx="105">
                  <c:v>1.7304510999728402</c:v>
                </c:pt>
                <c:pt idx="106">
                  <c:v>1.7093898916076147</c:v>
                </c:pt>
                <c:pt idx="107">
                  <c:v>1.7710797264265079</c:v>
                </c:pt>
                <c:pt idx="108">
                  <c:v>1.7703019678526457</c:v>
                </c:pt>
              </c:numCache>
            </c:numRef>
          </c:val>
          <c:smooth val="0"/>
          <c:extLst xmlns:c16r2="http://schemas.microsoft.com/office/drawing/2015/06/chart">
            <c:ext xmlns:c16="http://schemas.microsoft.com/office/drawing/2014/chart" uri="{C3380CC4-5D6E-409C-BE32-E72D297353CC}">
              <c16:uniqueId val="{00000002-5FA1-4F47-9637-AF9FEE0A5AB6}"/>
            </c:ext>
          </c:extLst>
        </c:ser>
        <c:ser>
          <c:idx val="3"/>
          <c:order val="3"/>
          <c:tx>
            <c:strRef>
              <c:f>IndexData!$I$4</c:f>
              <c:strCache>
                <c:ptCount val="1"/>
                <c:pt idx="0">
                  <c:v>Wholesale Trade</c:v>
                </c:pt>
              </c:strCache>
            </c:strRef>
          </c:tx>
          <c:spPr>
            <a:ln w="25400">
              <a:solidFill>
                <a:srgbClr val="00FFFF"/>
              </a:solidFill>
              <a:prstDash val="solid"/>
            </a:ln>
          </c:spPr>
          <c:marker>
            <c:symbol val="none"/>
          </c:marker>
          <c:cat>
            <c:numRef>
              <c:f>IndexData!$B$5:$B$113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IndexData!$I$5:$I$113</c:f>
              <c:numCache>
                <c:formatCode>0.000</c:formatCode>
                <c:ptCount val="109"/>
                <c:pt idx="0">
                  <c:v>1</c:v>
                </c:pt>
                <c:pt idx="1">
                  <c:v>1.0106063334691904</c:v>
                </c:pt>
                <c:pt idx="2">
                  <c:v>1.0119901803740179</c:v>
                </c:pt>
                <c:pt idx="3">
                  <c:v>1.0507284153057259</c:v>
                </c:pt>
                <c:pt idx="4">
                  <c:v>1.0284920807939111</c:v>
                </c:pt>
                <c:pt idx="5">
                  <c:v>1.0431077789257177</c:v>
                </c:pt>
                <c:pt idx="6">
                  <c:v>1.0563491085561547</c:v>
                </c:pt>
                <c:pt idx="7">
                  <c:v>1.043780745571216</c:v>
                </c:pt>
                <c:pt idx="8">
                  <c:v>1.1024804981848857</c:v>
                </c:pt>
                <c:pt idx="9">
                  <c:v>1.1292854231633225</c:v>
                </c:pt>
                <c:pt idx="10">
                  <c:v>1.1053808896429484</c:v>
                </c:pt>
                <c:pt idx="11">
                  <c:v>1.1011250864904316</c:v>
                </c:pt>
                <c:pt idx="12">
                  <c:v>1.0647848876335271</c:v>
                </c:pt>
                <c:pt idx="13">
                  <c:v>1.0881396737533531</c:v>
                </c:pt>
                <c:pt idx="14">
                  <c:v>1.0841113522838213</c:v>
                </c:pt>
                <c:pt idx="15">
                  <c:v>1.078642313488716</c:v>
                </c:pt>
                <c:pt idx="16">
                  <c:v>1.0813910504914552</c:v>
                </c:pt>
                <c:pt idx="17">
                  <c:v>1.0892865605717372</c:v>
                </c:pt>
                <c:pt idx="18">
                  <c:v>1.0773437722150081</c:v>
                </c:pt>
                <c:pt idx="19">
                  <c:v>1.1064140356198402</c:v>
                </c:pt>
                <c:pt idx="20">
                  <c:v>1.0403685203264361</c:v>
                </c:pt>
                <c:pt idx="21">
                  <c:v>0.9796593461797295</c:v>
                </c:pt>
                <c:pt idx="22">
                  <c:v>1.0041231055041089</c:v>
                </c:pt>
                <c:pt idx="23">
                  <c:v>1.0891349061164137</c:v>
                </c:pt>
                <c:pt idx="24">
                  <c:v>1.1575405438707904</c:v>
                </c:pt>
                <c:pt idx="25">
                  <c:v>1.145673582741723</c:v>
                </c:pt>
                <c:pt idx="26">
                  <c:v>1.1481095324303574</c:v>
                </c:pt>
                <c:pt idx="27">
                  <c:v>1.1686681895301556</c:v>
                </c:pt>
                <c:pt idx="28">
                  <c:v>1.1247357895036161</c:v>
                </c:pt>
                <c:pt idx="29">
                  <c:v>1.0800640740073741</c:v>
                </c:pt>
                <c:pt idx="30">
                  <c:v>1.0638370472877547</c:v>
                </c:pt>
                <c:pt idx="31">
                  <c:v>1.0572400784811806</c:v>
                </c:pt>
                <c:pt idx="32">
                  <c:v>1.0586049685790926</c:v>
                </c:pt>
                <c:pt idx="33">
                  <c:v>1.0494867444527645</c:v>
                </c:pt>
                <c:pt idx="34">
                  <c:v>1.0364728965053127</c:v>
                </c:pt>
                <c:pt idx="35">
                  <c:v>1.0142081267831247</c:v>
                </c:pt>
                <c:pt idx="36">
                  <c:v>0.97646512421447729</c:v>
                </c:pt>
                <c:pt idx="37">
                  <c:v>0.96601992360406808</c:v>
                </c:pt>
                <c:pt idx="38">
                  <c:v>0.99139360966038881</c:v>
                </c:pt>
                <c:pt idx="39">
                  <c:v>0.97178279290636282</c:v>
                </c:pt>
                <c:pt idx="40">
                  <c:v>1.015080139901235</c:v>
                </c:pt>
                <c:pt idx="41">
                  <c:v>0.99387695136631182</c:v>
                </c:pt>
                <c:pt idx="42">
                  <c:v>1.0668322227803948</c:v>
                </c:pt>
                <c:pt idx="43">
                  <c:v>1.0550221320720738</c:v>
                </c:pt>
                <c:pt idx="44">
                  <c:v>1.0895140422547227</c:v>
                </c:pt>
                <c:pt idx="45">
                  <c:v>1.0352501824592666</c:v>
                </c:pt>
                <c:pt idx="46">
                  <c:v>1.0658369904173342</c:v>
                </c:pt>
                <c:pt idx="47">
                  <c:v>1.1915490554770953</c:v>
                </c:pt>
                <c:pt idx="48">
                  <c:v>1.2132830346056511</c:v>
                </c:pt>
                <c:pt idx="49">
                  <c:v>1.2021933025601168</c:v>
                </c:pt>
                <c:pt idx="50">
                  <c:v>1.2195861729050359</c:v>
                </c:pt>
                <c:pt idx="51">
                  <c:v>1.216278210098291</c:v>
                </c:pt>
                <c:pt idx="52">
                  <c:v>1.2337563860743297</c:v>
                </c:pt>
                <c:pt idx="53">
                  <c:v>1.2754992749021354</c:v>
                </c:pt>
                <c:pt idx="54">
                  <c:v>1.2402396140394112</c:v>
                </c:pt>
                <c:pt idx="55">
                  <c:v>1.3073277537131645</c:v>
                </c:pt>
                <c:pt idx="56">
                  <c:v>1.3457058093134793</c:v>
                </c:pt>
                <c:pt idx="57">
                  <c:v>1.4265091987905558</c:v>
                </c:pt>
                <c:pt idx="58">
                  <c:v>1.3507957119702758</c:v>
                </c:pt>
                <c:pt idx="59">
                  <c:v>1.1936816962550827</c:v>
                </c:pt>
                <c:pt idx="60">
                  <c:v>1.1883548335118432</c:v>
                </c:pt>
                <c:pt idx="61">
                  <c:v>1.203207491730093</c:v>
                </c:pt>
                <c:pt idx="62">
                  <c:v>1.2191312095390652</c:v>
                </c:pt>
                <c:pt idx="63">
                  <c:v>1.1429058889320682</c:v>
                </c:pt>
                <c:pt idx="64">
                  <c:v>1.112992047619499</c:v>
                </c:pt>
                <c:pt idx="65">
                  <c:v>1.1103096594409638</c:v>
                </c:pt>
                <c:pt idx="66">
                  <c:v>1.091096935632162</c:v>
                </c:pt>
                <c:pt idx="67">
                  <c:v>1.035439750528421</c:v>
                </c:pt>
                <c:pt idx="68">
                  <c:v>0.95733770603679513</c:v>
                </c:pt>
                <c:pt idx="69">
                  <c:v>0.94511056557633433</c:v>
                </c:pt>
                <c:pt idx="70">
                  <c:v>0.96918571035894718</c:v>
                </c:pt>
                <c:pt idx="71">
                  <c:v>0.98255025923433459</c:v>
                </c:pt>
                <c:pt idx="72">
                  <c:v>0.95327147095343256</c:v>
                </c:pt>
                <c:pt idx="73">
                  <c:v>0.95154640152412728</c:v>
                </c:pt>
                <c:pt idx="74">
                  <c:v>0.91757580353165313</c:v>
                </c:pt>
                <c:pt idx="75">
                  <c:v>0.86807958067543101</c:v>
                </c:pt>
                <c:pt idx="76">
                  <c:v>0.89754793702548741</c:v>
                </c:pt>
                <c:pt idx="77">
                  <c:v>0.87850582447892478</c:v>
                </c:pt>
                <c:pt idx="78">
                  <c:v>0.86524553804157223</c:v>
                </c:pt>
                <c:pt idx="79">
                  <c:v>0.85260134782897168</c:v>
                </c:pt>
                <c:pt idx="80">
                  <c:v>0.90568988559567032</c:v>
                </c:pt>
                <c:pt idx="81">
                  <c:v>0.90186061059875078</c:v>
                </c:pt>
                <c:pt idx="82">
                  <c:v>0.92385998502412259</c:v>
                </c:pt>
                <c:pt idx="83">
                  <c:v>0.9629394424803086</c:v>
                </c:pt>
                <c:pt idx="84">
                  <c:v>1.0132034160166061</c:v>
                </c:pt>
                <c:pt idx="85">
                  <c:v>1.007999772518317</c:v>
                </c:pt>
                <c:pt idx="86">
                  <c:v>1.047998635109902</c:v>
                </c:pt>
                <c:pt idx="87">
                  <c:v>1.2193871264324236</c:v>
                </c:pt>
                <c:pt idx="88">
                  <c:v>1.2476138119295186</c:v>
                </c:pt>
                <c:pt idx="89">
                  <c:v>1.4250969166753551</c:v>
                </c:pt>
                <c:pt idx="90">
                  <c:v>1.4640057628693024</c:v>
                </c:pt>
                <c:pt idx="91">
                  <c:v>1.495369799910903</c:v>
                </c:pt>
                <c:pt idx="92">
                  <c:v>1.5775286010824336</c:v>
                </c:pt>
                <c:pt idx="93">
                  <c:v>1.6097646512421449</c:v>
                </c:pt>
                <c:pt idx="94">
                  <c:v>1.6785209899244571</c:v>
                </c:pt>
                <c:pt idx="95">
                  <c:v>1.8086594693989744</c:v>
                </c:pt>
                <c:pt idx="96">
                  <c:v>1.8052093305403638</c:v>
                </c:pt>
                <c:pt idx="97">
                  <c:v>1.8213131380150327</c:v>
                </c:pt>
                <c:pt idx="98">
                  <c:v>1.7581206221624031</c:v>
                </c:pt>
                <c:pt idx="99">
                  <c:v>1.8192752812716226</c:v>
                </c:pt>
                <c:pt idx="100">
                  <c:v>1.8185644010122934</c:v>
                </c:pt>
                <c:pt idx="101">
                  <c:v>1.7303678568381942</c:v>
                </c:pt>
                <c:pt idx="102">
                  <c:v>1.7043496393467483</c:v>
                </c:pt>
                <c:pt idx="103">
                  <c:v>1.6837720254400348</c:v>
                </c:pt>
                <c:pt idx="104">
                  <c:v>1.6286456309299262</c:v>
                </c:pt>
                <c:pt idx="105">
                  <c:v>1.60720548230856</c:v>
                </c:pt>
                <c:pt idx="106">
                  <c:v>1.5652540686046843</c:v>
                </c:pt>
                <c:pt idx="107">
                  <c:v>1.6432708074651905</c:v>
                </c:pt>
                <c:pt idx="108">
                  <c:v>1.6427305384681004</c:v>
                </c:pt>
              </c:numCache>
            </c:numRef>
          </c:val>
          <c:smooth val="0"/>
          <c:extLst xmlns:c16r2="http://schemas.microsoft.com/office/drawing/2015/06/chart">
            <c:ext xmlns:c16="http://schemas.microsoft.com/office/drawing/2014/chart" uri="{C3380CC4-5D6E-409C-BE32-E72D297353CC}">
              <c16:uniqueId val="{00000003-5FA1-4F47-9637-AF9FEE0A5AB6}"/>
            </c:ext>
          </c:extLst>
        </c:ser>
        <c:ser>
          <c:idx val="4"/>
          <c:order val="4"/>
          <c:tx>
            <c:strRef>
              <c:f>IndexData!$J$4</c:f>
              <c:strCache>
                <c:ptCount val="1"/>
                <c:pt idx="0">
                  <c:v>Retail Trade</c:v>
                </c:pt>
              </c:strCache>
            </c:strRef>
          </c:tx>
          <c:spPr>
            <a:ln w="25400">
              <a:solidFill>
                <a:srgbClr val="00FF00"/>
              </a:solidFill>
              <a:prstDash val="solid"/>
            </a:ln>
          </c:spPr>
          <c:marker>
            <c:symbol val="none"/>
          </c:marker>
          <c:cat>
            <c:numRef>
              <c:f>IndexData!$B$5:$B$113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IndexData!$J$5:$J$113</c:f>
              <c:numCache>
                <c:formatCode>0.000</c:formatCode>
                <c:ptCount val="109"/>
                <c:pt idx="0">
                  <c:v>1</c:v>
                </c:pt>
                <c:pt idx="1">
                  <c:v>0.99638355966222447</c:v>
                </c:pt>
                <c:pt idx="2">
                  <c:v>1.0121693217366146</c:v>
                </c:pt>
                <c:pt idx="3">
                  <c:v>1.0605211290526735</c:v>
                </c:pt>
                <c:pt idx="4">
                  <c:v>1.0961069019763847</c:v>
                </c:pt>
                <c:pt idx="5">
                  <c:v>1.1358515812885377</c:v>
                </c:pt>
                <c:pt idx="6">
                  <c:v>1.1137189664213514</c:v>
                </c:pt>
                <c:pt idx="7">
                  <c:v>1.1254362331157441</c:v>
                </c:pt>
                <c:pt idx="8">
                  <c:v>1.1641321447299424</c:v>
                </c:pt>
                <c:pt idx="9">
                  <c:v>1.1642406379400756</c:v>
                </c:pt>
                <c:pt idx="10">
                  <c:v>1.1633907744606984</c:v>
                </c:pt>
                <c:pt idx="11">
                  <c:v>1.2008932607634306</c:v>
                </c:pt>
                <c:pt idx="12">
                  <c:v>1.1377502124658698</c:v>
                </c:pt>
                <c:pt idx="13">
                  <c:v>1.1549463862719924</c:v>
                </c:pt>
                <c:pt idx="14">
                  <c:v>1.1610581704428331</c:v>
                </c:pt>
                <c:pt idx="15">
                  <c:v>1.1125436233115744</c:v>
                </c:pt>
                <c:pt idx="16">
                  <c:v>1.0963781350017179</c:v>
                </c:pt>
                <c:pt idx="17">
                  <c:v>1.0537583856210333</c:v>
                </c:pt>
                <c:pt idx="18">
                  <c:v>1.1158526662206389</c:v>
                </c:pt>
                <c:pt idx="19">
                  <c:v>1.1089814295788656</c:v>
                </c:pt>
                <c:pt idx="20">
                  <c:v>1.0908268990832324</c:v>
                </c:pt>
                <c:pt idx="21">
                  <c:v>1.147785834403197</c:v>
                </c:pt>
                <c:pt idx="22">
                  <c:v>1.1356165126665823</c:v>
                </c:pt>
                <c:pt idx="23">
                  <c:v>1.1143518434804622</c:v>
                </c:pt>
                <c:pt idx="24">
                  <c:v>1.0825271685080375</c:v>
                </c:pt>
                <c:pt idx="25">
                  <c:v>1.0571940039419199</c:v>
                </c:pt>
                <c:pt idx="26">
                  <c:v>1.1052564960309568</c:v>
                </c:pt>
                <c:pt idx="27">
                  <c:v>1.1270997956711208</c:v>
                </c:pt>
                <c:pt idx="28">
                  <c:v>1.0362728965878885</c:v>
                </c:pt>
                <c:pt idx="29">
                  <c:v>1.1045693723667793</c:v>
                </c:pt>
                <c:pt idx="30">
                  <c:v>1.0293474133410485</c:v>
                </c:pt>
                <c:pt idx="31">
                  <c:v>1.006075619767463</c:v>
                </c:pt>
                <c:pt idx="32">
                  <c:v>1.0555666057899209</c:v>
                </c:pt>
                <c:pt idx="33">
                  <c:v>1.0368153626385548</c:v>
                </c:pt>
                <c:pt idx="34">
                  <c:v>1.0430537222212177</c:v>
                </c:pt>
                <c:pt idx="35">
                  <c:v>0.99258629730756021</c:v>
                </c:pt>
                <c:pt idx="36">
                  <c:v>0.93908106251017121</c:v>
                </c:pt>
                <c:pt idx="37">
                  <c:v>0.92539283583169085</c:v>
                </c:pt>
                <c:pt idx="38">
                  <c:v>1.1590329638536789</c:v>
                </c:pt>
                <c:pt idx="39">
                  <c:v>1.1657957072853191</c:v>
                </c:pt>
                <c:pt idx="40">
                  <c:v>1.2442001338082924</c:v>
                </c:pt>
                <c:pt idx="41">
                  <c:v>1.1759398224327795</c:v>
                </c:pt>
                <c:pt idx="42">
                  <c:v>1.2505469866010885</c:v>
                </c:pt>
                <c:pt idx="43">
                  <c:v>1.257273565629351</c:v>
                </c:pt>
                <c:pt idx="44">
                  <c:v>1.3454242988626295</c:v>
                </c:pt>
                <c:pt idx="45">
                  <c:v>1.2930582427716399</c:v>
                </c:pt>
                <c:pt idx="46">
                  <c:v>1.2982659168580366</c:v>
                </c:pt>
                <c:pt idx="47">
                  <c:v>1.3407590908268991</c:v>
                </c:pt>
                <c:pt idx="48">
                  <c:v>1.5018715078747988</c:v>
                </c:pt>
                <c:pt idx="49">
                  <c:v>1.5219969983545196</c:v>
                </c:pt>
                <c:pt idx="50">
                  <c:v>1.2598954848742383</c:v>
                </c:pt>
                <c:pt idx="51">
                  <c:v>1.229354646221724</c:v>
                </c:pt>
                <c:pt idx="52">
                  <c:v>1.2224834095799504</c:v>
                </c:pt>
                <c:pt idx="53">
                  <c:v>1.2966204365043488</c:v>
                </c:pt>
                <c:pt idx="54">
                  <c:v>1.2588286349745945</c:v>
                </c:pt>
                <c:pt idx="55">
                  <c:v>1.264669186120102</c:v>
                </c:pt>
                <c:pt idx="56">
                  <c:v>1.3214111350198001</c:v>
                </c:pt>
                <c:pt idx="57">
                  <c:v>1.367213351897727</c:v>
                </c:pt>
                <c:pt idx="58">
                  <c:v>1.3539952624631575</c:v>
                </c:pt>
                <c:pt idx="59">
                  <c:v>1.3865974721082039</c:v>
                </c:pt>
                <c:pt idx="60">
                  <c:v>1.3017738639856788</c:v>
                </c:pt>
                <c:pt idx="61">
                  <c:v>1.4313328390864872</c:v>
                </c:pt>
                <c:pt idx="62">
                  <c:v>1.4070484422183245</c:v>
                </c:pt>
                <c:pt idx="63">
                  <c:v>1.4225448890656927</c:v>
                </c:pt>
                <c:pt idx="64">
                  <c:v>1.4401207891072818</c:v>
                </c:pt>
                <c:pt idx="65">
                  <c:v>1.4571903875015821</c:v>
                </c:pt>
                <c:pt idx="66">
                  <c:v>1.478346563477569</c:v>
                </c:pt>
                <c:pt idx="67">
                  <c:v>1.4816194419832558</c:v>
                </c:pt>
                <c:pt idx="68">
                  <c:v>1.3117733215196283</c:v>
                </c:pt>
                <c:pt idx="69">
                  <c:v>1.3205612715404227</c:v>
                </c:pt>
                <c:pt idx="70">
                  <c:v>1.308536607417319</c:v>
                </c:pt>
                <c:pt idx="71">
                  <c:v>1.2848670054065783</c:v>
                </c:pt>
                <c:pt idx="72">
                  <c:v>1.3697991067392365</c:v>
                </c:pt>
                <c:pt idx="73">
                  <c:v>1.2883749525342205</c:v>
                </c:pt>
                <c:pt idx="74">
                  <c:v>1.28032837278267</c:v>
                </c:pt>
                <c:pt idx="75">
                  <c:v>1.2961141348570602</c:v>
                </c:pt>
                <c:pt idx="76">
                  <c:v>1.3683706128058153</c:v>
                </c:pt>
                <c:pt idx="77">
                  <c:v>1.261848362656637</c:v>
                </c:pt>
                <c:pt idx="78">
                  <c:v>1.2874165958447101</c:v>
                </c:pt>
                <c:pt idx="79">
                  <c:v>1.3293492215612173</c:v>
                </c:pt>
                <c:pt idx="80">
                  <c:v>1.3414100500876986</c:v>
                </c:pt>
                <c:pt idx="81">
                  <c:v>1.2337124568287434</c:v>
                </c:pt>
                <c:pt idx="82">
                  <c:v>1.2591179502016165</c:v>
                </c:pt>
                <c:pt idx="83">
                  <c:v>1.2941070104695949</c:v>
                </c:pt>
                <c:pt idx="84">
                  <c:v>1.2144549120300887</c:v>
                </c:pt>
                <c:pt idx="85">
                  <c:v>1.243675749959315</c:v>
                </c:pt>
                <c:pt idx="86">
                  <c:v>1.3514637542267147</c:v>
                </c:pt>
                <c:pt idx="87">
                  <c:v>1.3363470336148129</c:v>
                </c:pt>
                <c:pt idx="88">
                  <c:v>1.3733251360685677</c:v>
                </c:pt>
                <c:pt idx="89">
                  <c:v>1.570421134477334</c:v>
                </c:pt>
                <c:pt idx="90">
                  <c:v>1.6284830841003199</c:v>
                </c:pt>
                <c:pt idx="91">
                  <c:v>1.6411767896859122</c:v>
                </c:pt>
                <c:pt idx="92">
                  <c:v>1.7863226226425331</c:v>
                </c:pt>
                <c:pt idx="93">
                  <c:v>1.9743594380051714</c:v>
                </c:pt>
                <c:pt idx="94">
                  <c:v>1.9666564200857097</c:v>
                </c:pt>
                <c:pt idx="95">
                  <c:v>1.9851906768168093</c:v>
                </c:pt>
                <c:pt idx="96">
                  <c:v>2.1050214274090013</c:v>
                </c:pt>
                <c:pt idx="97">
                  <c:v>2.1237545883586786</c:v>
                </c:pt>
                <c:pt idx="98">
                  <c:v>2.0691825036616458</c:v>
                </c:pt>
                <c:pt idx="99">
                  <c:v>2.103574851273891</c:v>
                </c:pt>
                <c:pt idx="100">
                  <c:v>2.1292154132687195</c:v>
                </c:pt>
                <c:pt idx="101">
                  <c:v>2.0172865848145669</c:v>
                </c:pt>
                <c:pt idx="102">
                  <c:v>1.987016979187386</c:v>
                </c:pt>
                <c:pt idx="103">
                  <c:v>1.9802542357557456</c:v>
                </c:pt>
                <c:pt idx="104">
                  <c:v>1.8077500316438531</c:v>
                </c:pt>
                <c:pt idx="105">
                  <c:v>1.8110590745529176</c:v>
                </c:pt>
                <c:pt idx="106">
                  <c:v>1.8017648228848344</c:v>
                </c:pt>
                <c:pt idx="107">
                  <c:v>1.7489647939533117</c:v>
                </c:pt>
                <c:pt idx="108">
                  <c:v>1.5887022403847892</c:v>
                </c:pt>
              </c:numCache>
            </c:numRef>
          </c:val>
          <c:smooth val="0"/>
          <c:extLst xmlns:c16r2="http://schemas.microsoft.com/office/drawing/2015/06/chart">
            <c:ext xmlns:c16="http://schemas.microsoft.com/office/drawing/2014/chart" uri="{C3380CC4-5D6E-409C-BE32-E72D297353CC}">
              <c16:uniqueId val="{00000004-5FA1-4F47-9637-AF9FEE0A5AB6}"/>
            </c:ext>
          </c:extLst>
        </c:ser>
        <c:ser>
          <c:idx val="5"/>
          <c:order val="5"/>
          <c:tx>
            <c:strRef>
              <c:f>IndexData!$H$4</c:f>
              <c:strCache>
                <c:ptCount val="1"/>
                <c:pt idx="0">
                  <c:v>Manufacturing</c:v>
                </c:pt>
              </c:strCache>
            </c:strRef>
          </c:tx>
          <c:marker>
            <c:symbol val="none"/>
          </c:marker>
          <c:val>
            <c:numRef>
              <c:f>IndexData!$H$5:$H$113</c:f>
              <c:numCache>
                <c:formatCode>0.000</c:formatCode>
                <c:ptCount val="109"/>
                <c:pt idx="0">
                  <c:v>1</c:v>
                </c:pt>
                <c:pt idx="1">
                  <c:v>1.0261320955283113</c:v>
                </c:pt>
                <c:pt idx="2">
                  <c:v>1.0166182410885125</c:v>
                </c:pt>
                <c:pt idx="3">
                  <c:v>1.100258663454043</c:v>
                </c:pt>
                <c:pt idx="4">
                  <c:v>0.96322018283608535</c:v>
                </c:pt>
                <c:pt idx="5">
                  <c:v>0.96056268159591807</c:v>
                </c:pt>
                <c:pt idx="6">
                  <c:v>0.94541492452696474</c:v>
                </c:pt>
                <c:pt idx="7">
                  <c:v>0.99075189568421795</c:v>
                </c:pt>
                <c:pt idx="8">
                  <c:v>0.94599957479980157</c:v>
                </c:pt>
                <c:pt idx="9">
                  <c:v>0.91526114378853374</c:v>
                </c:pt>
                <c:pt idx="10">
                  <c:v>0.92691871589540076</c:v>
                </c:pt>
                <c:pt idx="11">
                  <c:v>0.87562894196017294</c:v>
                </c:pt>
                <c:pt idx="12">
                  <c:v>0.88044787754234288</c:v>
                </c:pt>
                <c:pt idx="13">
                  <c:v>0.84593579477003755</c:v>
                </c:pt>
                <c:pt idx="14">
                  <c:v>0.81477216356034299</c:v>
                </c:pt>
                <c:pt idx="15">
                  <c:v>0.71770250159450077</c:v>
                </c:pt>
                <c:pt idx="16">
                  <c:v>0.72186592020409612</c:v>
                </c:pt>
                <c:pt idx="17">
                  <c:v>0.69378499043299557</c:v>
                </c:pt>
                <c:pt idx="18">
                  <c:v>0.70358231167174545</c:v>
                </c:pt>
                <c:pt idx="19">
                  <c:v>0.67470413152859476</c:v>
                </c:pt>
                <c:pt idx="20">
                  <c:v>0.67904471688753454</c:v>
                </c:pt>
                <c:pt idx="21">
                  <c:v>0.67830061654028773</c:v>
                </c:pt>
                <c:pt idx="22">
                  <c:v>0.69435192403089785</c:v>
                </c:pt>
                <c:pt idx="23">
                  <c:v>0.68976330522287577</c:v>
                </c:pt>
                <c:pt idx="24">
                  <c:v>0.68127701792927509</c:v>
                </c:pt>
                <c:pt idx="25">
                  <c:v>0.71352136630997098</c:v>
                </c:pt>
                <c:pt idx="26">
                  <c:v>0.79973070654099643</c:v>
                </c:pt>
                <c:pt idx="27">
                  <c:v>0.8065339097158245</c:v>
                </c:pt>
                <c:pt idx="28">
                  <c:v>0.71802140174332085</c:v>
                </c:pt>
                <c:pt idx="29">
                  <c:v>0.72721635603429946</c:v>
                </c:pt>
                <c:pt idx="30">
                  <c:v>0.73750974417121395</c:v>
                </c:pt>
                <c:pt idx="31">
                  <c:v>0.73332860888668416</c:v>
                </c:pt>
                <c:pt idx="32">
                  <c:v>0.76224222237970374</c:v>
                </c:pt>
                <c:pt idx="33">
                  <c:v>0.76890369215505638</c:v>
                </c:pt>
                <c:pt idx="34">
                  <c:v>0.69766494224363973</c:v>
                </c:pt>
                <c:pt idx="35">
                  <c:v>0.72507263836723124</c:v>
                </c:pt>
                <c:pt idx="36">
                  <c:v>0.51640564098929909</c:v>
                </c:pt>
                <c:pt idx="37">
                  <c:v>0.49472043086953443</c:v>
                </c:pt>
                <c:pt idx="38">
                  <c:v>0.44234993976330522</c:v>
                </c:pt>
                <c:pt idx="39">
                  <c:v>0.50122245057047699</c:v>
                </c:pt>
                <c:pt idx="40">
                  <c:v>0.57804195308624473</c:v>
                </c:pt>
                <c:pt idx="41">
                  <c:v>0.57051236623910428</c:v>
                </c:pt>
                <c:pt idx="42">
                  <c:v>0.61179221883636881</c:v>
                </c:pt>
                <c:pt idx="43">
                  <c:v>0.63487704627595498</c:v>
                </c:pt>
                <c:pt idx="44">
                  <c:v>0.67353483098292111</c:v>
                </c:pt>
                <c:pt idx="45">
                  <c:v>0.6644638934164836</c:v>
                </c:pt>
                <c:pt idx="46">
                  <c:v>0.71362766635957764</c:v>
                </c:pt>
                <c:pt idx="47">
                  <c:v>0.8016086740840479</c:v>
                </c:pt>
                <c:pt idx="48">
                  <c:v>1.0923570264332789</c:v>
                </c:pt>
                <c:pt idx="49">
                  <c:v>1.0962192615689887</c:v>
                </c:pt>
                <c:pt idx="50">
                  <c:v>1.0837467224151371</c:v>
                </c:pt>
                <c:pt idx="51">
                  <c:v>1.0644709800864574</c:v>
                </c:pt>
                <c:pt idx="52">
                  <c:v>1.1619126922259231</c:v>
                </c:pt>
                <c:pt idx="53">
                  <c:v>1.2181985684926653</c:v>
                </c:pt>
                <c:pt idx="54">
                  <c:v>1.1764757990220396</c:v>
                </c:pt>
                <c:pt idx="55">
                  <c:v>1.120455672879314</c:v>
                </c:pt>
                <c:pt idx="56">
                  <c:v>1.1144674367514704</c:v>
                </c:pt>
                <c:pt idx="57">
                  <c:v>1.101924030897881</c:v>
                </c:pt>
                <c:pt idx="58">
                  <c:v>1.0825951385443979</c:v>
                </c:pt>
                <c:pt idx="59">
                  <c:v>1.0906030756147687</c:v>
                </c:pt>
                <c:pt idx="60">
                  <c:v>0.95611579618737152</c:v>
                </c:pt>
                <c:pt idx="61">
                  <c:v>0.94835589256608321</c:v>
                </c:pt>
                <c:pt idx="62">
                  <c:v>1.0028169513145773</c:v>
                </c:pt>
                <c:pt idx="63">
                  <c:v>1.0329175820282051</c:v>
                </c:pt>
                <c:pt idx="64">
                  <c:v>0.95370632839628655</c:v>
                </c:pt>
                <c:pt idx="65">
                  <c:v>0.98887392814116648</c:v>
                </c:pt>
                <c:pt idx="66">
                  <c:v>0.99767911558358724</c:v>
                </c:pt>
                <c:pt idx="67">
                  <c:v>1.0313230812841045</c:v>
                </c:pt>
                <c:pt idx="68">
                  <c:v>1.0024271844660195</c:v>
                </c:pt>
                <c:pt idx="69">
                  <c:v>1.0434235702643329</c:v>
                </c:pt>
                <c:pt idx="70">
                  <c:v>1.0386223513570974</c:v>
                </c:pt>
                <c:pt idx="71">
                  <c:v>1.0184076252568919</c:v>
                </c:pt>
                <c:pt idx="72">
                  <c:v>1.0717348168095813</c:v>
                </c:pt>
                <c:pt idx="73">
                  <c:v>1.0701934660902841</c:v>
                </c:pt>
                <c:pt idx="74">
                  <c:v>1.0212777265962725</c:v>
                </c:pt>
                <c:pt idx="75">
                  <c:v>1.0758628020693077</c:v>
                </c:pt>
                <c:pt idx="76">
                  <c:v>1.0390829849053929</c:v>
                </c:pt>
                <c:pt idx="77">
                  <c:v>1.0328821486783359</c:v>
                </c:pt>
                <c:pt idx="78">
                  <c:v>0.98008645737368005</c:v>
                </c:pt>
                <c:pt idx="79">
                  <c:v>0.92528878180143148</c:v>
                </c:pt>
                <c:pt idx="80">
                  <c:v>0.96196229891573948</c:v>
                </c:pt>
                <c:pt idx="81">
                  <c:v>0.94472397420452126</c:v>
                </c:pt>
                <c:pt idx="82">
                  <c:v>0.95039331018354478</c:v>
                </c:pt>
                <c:pt idx="83">
                  <c:v>0.90119410389058185</c:v>
                </c:pt>
                <c:pt idx="84">
                  <c:v>0.91729856140599531</c:v>
                </c:pt>
                <c:pt idx="85">
                  <c:v>0.89304443342073558</c:v>
                </c:pt>
                <c:pt idx="86">
                  <c:v>0.86625682091984979</c:v>
                </c:pt>
                <c:pt idx="87">
                  <c:v>1.0086811707178798</c:v>
                </c:pt>
                <c:pt idx="88">
                  <c:v>1.0353624831691588</c:v>
                </c:pt>
                <c:pt idx="89">
                  <c:v>1.0105591382609311</c:v>
                </c:pt>
                <c:pt idx="90">
                  <c:v>1.1006661469775352</c:v>
                </c:pt>
                <c:pt idx="91">
                  <c:v>1.1528063213096167</c:v>
                </c:pt>
                <c:pt idx="92">
                  <c:v>1.3565480830557721</c:v>
                </c:pt>
                <c:pt idx="93">
                  <c:v>1.4638225497838566</c:v>
                </c:pt>
                <c:pt idx="94">
                  <c:v>1.5025866345404295</c:v>
                </c:pt>
                <c:pt idx="95">
                  <c:v>1.6174261214655234</c:v>
                </c:pt>
                <c:pt idx="96">
                  <c:v>1.5943058606760683</c:v>
                </c:pt>
                <c:pt idx="97">
                  <c:v>1.5867585571539933</c:v>
                </c:pt>
                <c:pt idx="98">
                  <c:v>1.6999858266600525</c:v>
                </c:pt>
                <c:pt idx="99">
                  <c:v>1.6408829990787328</c:v>
                </c:pt>
                <c:pt idx="100">
                  <c:v>1.6514598540145986</c:v>
                </c:pt>
                <c:pt idx="101">
                  <c:v>1.6894798384239247</c:v>
                </c:pt>
                <c:pt idx="102">
                  <c:v>1.6081071504500035</c:v>
                </c:pt>
                <c:pt idx="103">
                  <c:v>1.5820813549712991</c:v>
                </c:pt>
                <c:pt idx="104">
                  <c:v>1.348362979236057</c:v>
                </c:pt>
                <c:pt idx="105">
                  <c:v>1.2333817589114875</c:v>
                </c:pt>
                <c:pt idx="106">
                  <c:v>1.1658635107363051</c:v>
                </c:pt>
                <c:pt idx="107">
                  <c:v>1.0808589044008221</c:v>
                </c:pt>
                <c:pt idx="108">
                  <c:v>1.0592091276309261</c:v>
                </c:pt>
              </c:numCache>
            </c:numRef>
          </c:val>
          <c:smooth val="0"/>
          <c:extLst xmlns:c16r2="http://schemas.microsoft.com/office/drawing/2015/06/chart">
            <c:ext xmlns:c16="http://schemas.microsoft.com/office/drawing/2014/chart" uri="{C3380CC4-5D6E-409C-BE32-E72D297353CC}">
              <c16:uniqueId val="{00000005-5FA1-4F47-9637-AF9FEE0A5AB6}"/>
            </c:ext>
          </c:extLst>
        </c:ser>
        <c:dLbls>
          <c:showLegendKey val="0"/>
          <c:showVal val="0"/>
          <c:showCatName val="0"/>
          <c:showSerName val="0"/>
          <c:showPercent val="0"/>
          <c:showBubbleSize val="0"/>
        </c:dLbls>
        <c:smooth val="0"/>
        <c:axId val="554058304"/>
        <c:axId val="554063792"/>
      </c:lineChart>
      <c:dateAx>
        <c:axId val="554058304"/>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554063792"/>
        <c:crossesAt val="0"/>
        <c:auto val="1"/>
        <c:lblOffset val="100"/>
        <c:baseTimeUnit val="months"/>
        <c:majorUnit val="6"/>
        <c:majorTimeUnit val="months"/>
        <c:minorUnit val="3"/>
        <c:minorTimeUnit val="months"/>
      </c:dateAx>
      <c:valAx>
        <c:axId val="554063792"/>
        <c:scaling>
          <c:orientation val="minMax"/>
          <c:max val="6.5"/>
          <c:min val="0"/>
        </c:scaling>
        <c:delete val="0"/>
        <c:axPos val="l"/>
        <c:majorGridlines>
          <c:spPr>
            <a:ln w="3175">
              <a:solidFill>
                <a:srgbClr val="969696"/>
              </a:solidFill>
              <a:prstDash val="solid"/>
            </a:ln>
          </c:spPr>
        </c:majorGridlines>
        <c:numFmt formatCode="0.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554058304"/>
        <c:crosses val="autoZero"/>
        <c:crossBetween val="between"/>
        <c:majorUnit val="0.5"/>
        <c:minorUnit val="0.125"/>
      </c:valAx>
      <c:spPr>
        <a:solidFill>
          <a:srgbClr val="C0C0C0"/>
        </a:solidFill>
        <a:ln w="12700">
          <a:solidFill>
            <a:srgbClr val="808080"/>
          </a:solidFill>
          <a:prstDash val="solid"/>
        </a:ln>
      </c:spPr>
    </c:plotArea>
    <c:legend>
      <c:legendPos val="b"/>
      <c:legendEntry>
        <c:idx val="0"/>
        <c:txPr>
          <a:bodyPr/>
          <a:lstStyle/>
          <a:p>
            <a:pPr>
              <a:defRPr sz="800" b="0" i="0" u="none" strike="noStrike" baseline="0">
                <a:solidFill>
                  <a:srgbClr val="000000"/>
                </a:solidFill>
                <a:latin typeface="Arial"/>
                <a:ea typeface="Arial"/>
                <a:cs typeface="Arial"/>
              </a:defRPr>
            </a:pPr>
            <a:endParaRPr lang="en-US"/>
          </a:p>
        </c:txPr>
      </c:legendEntry>
      <c:legendEntry>
        <c:idx val="1"/>
        <c:txPr>
          <a:bodyPr/>
          <a:lstStyle/>
          <a:p>
            <a:pPr>
              <a:defRPr sz="800" b="0" i="0" u="none" strike="noStrike" baseline="0">
                <a:solidFill>
                  <a:srgbClr val="000000"/>
                </a:solidFill>
                <a:latin typeface="Arial"/>
                <a:ea typeface="Arial"/>
                <a:cs typeface="Arial"/>
              </a:defRPr>
            </a:pPr>
            <a:endParaRPr lang="en-US"/>
          </a:p>
        </c:txPr>
      </c:legendEntry>
      <c:legendEntry>
        <c:idx val="2"/>
        <c:txPr>
          <a:bodyPr/>
          <a:lstStyle/>
          <a:p>
            <a:pPr>
              <a:defRPr sz="800" b="0" i="0" u="none" strike="noStrike" baseline="0">
                <a:solidFill>
                  <a:srgbClr val="000000"/>
                </a:solidFill>
                <a:latin typeface="Arial"/>
                <a:ea typeface="Arial"/>
                <a:cs typeface="Arial"/>
              </a:defRPr>
            </a:pPr>
            <a:endParaRPr lang="en-US"/>
          </a:p>
        </c:txPr>
      </c:legendEntry>
      <c:legendEntry>
        <c:idx val="3"/>
        <c:txPr>
          <a:bodyPr/>
          <a:lstStyle/>
          <a:p>
            <a:pPr>
              <a:defRPr sz="800" b="0" i="0" u="none" strike="noStrike" baseline="0">
                <a:solidFill>
                  <a:srgbClr val="000000"/>
                </a:solidFill>
                <a:latin typeface="Arial"/>
                <a:ea typeface="Arial"/>
                <a:cs typeface="Arial"/>
              </a:defRPr>
            </a:pPr>
            <a:endParaRPr lang="en-US"/>
          </a:p>
        </c:txPr>
      </c:legendEntry>
      <c:legendEntry>
        <c:idx val="4"/>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9.1937266912753474E-2"/>
          <c:y val="0.78226004007563577"/>
          <c:w val="0.89156547013626197"/>
          <c:h val="0.11859735275026104"/>
        </c:manualLayout>
      </c:layout>
      <c:overlay val="0"/>
      <c:spPr>
        <a:solidFill>
          <a:srgbClr val="C0C0C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paperSize="0" orientation="portrait" horizontalDpi="0" verticalDpi="0" copies="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488188976377951E-2"/>
          <c:y val="4.0712468193384234E-2"/>
          <c:w val="0.82204724409449381"/>
          <c:h val="0.83460767187419005"/>
        </c:manualLayout>
      </c:layout>
      <c:barChart>
        <c:barDir val="col"/>
        <c:grouping val="clustered"/>
        <c:varyColors val="0"/>
        <c:ser>
          <c:idx val="1"/>
          <c:order val="1"/>
          <c:spPr>
            <a:solidFill>
              <a:srgbClr val="CCFFFF"/>
            </a:solidFill>
            <a:ln w="25400">
              <a:noFill/>
            </a:ln>
          </c:spPr>
          <c:invertIfNegative val="0"/>
          <c:val>
            <c:numRef>
              <c:f>'12Mo Totals'!$W$119:$W$227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1000000000</c:v>
                </c:pt>
                <c:pt idx="14">
                  <c:v>1000000000</c:v>
                </c:pt>
                <c:pt idx="15">
                  <c:v>1000000000</c:v>
                </c:pt>
                <c:pt idx="16">
                  <c:v>1000000000</c:v>
                </c:pt>
                <c:pt idx="17">
                  <c:v>1000000000</c:v>
                </c:pt>
                <c:pt idx="18">
                  <c:v>1000000000</c:v>
                </c:pt>
                <c:pt idx="19">
                  <c:v>1000000000</c:v>
                </c:pt>
                <c:pt idx="20">
                  <c:v>1000000000</c:v>
                </c:pt>
                <c:pt idx="21">
                  <c:v>1000000000</c:v>
                </c:pt>
                <c:pt idx="22">
                  <c:v>1000000000</c:v>
                </c:pt>
                <c:pt idx="23">
                  <c:v>1000000000</c:v>
                </c:pt>
                <c:pt idx="24">
                  <c:v>1000000000</c:v>
                </c:pt>
                <c:pt idx="25">
                  <c:v>0</c:v>
                </c:pt>
                <c:pt idx="26">
                  <c:v>0</c:v>
                </c:pt>
                <c:pt idx="27">
                  <c:v>0</c:v>
                </c:pt>
                <c:pt idx="28">
                  <c:v>0</c:v>
                </c:pt>
                <c:pt idx="29">
                  <c:v>0</c:v>
                </c:pt>
                <c:pt idx="30">
                  <c:v>0</c:v>
                </c:pt>
                <c:pt idx="31">
                  <c:v>0</c:v>
                </c:pt>
                <c:pt idx="32">
                  <c:v>0</c:v>
                </c:pt>
                <c:pt idx="33">
                  <c:v>0</c:v>
                </c:pt>
                <c:pt idx="34">
                  <c:v>0</c:v>
                </c:pt>
                <c:pt idx="35">
                  <c:v>0</c:v>
                </c:pt>
                <c:pt idx="36">
                  <c:v>0</c:v>
                </c:pt>
                <c:pt idx="37">
                  <c:v>1000000000</c:v>
                </c:pt>
                <c:pt idx="38">
                  <c:v>1000000000</c:v>
                </c:pt>
                <c:pt idx="39">
                  <c:v>1000000000</c:v>
                </c:pt>
                <c:pt idx="40">
                  <c:v>1000000000</c:v>
                </c:pt>
                <c:pt idx="41">
                  <c:v>1000000000</c:v>
                </c:pt>
                <c:pt idx="42">
                  <c:v>1000000000</c:v>
                </c:pt>
                <c:pt idx="43">
                  <c:v>1000000000</c:v>
                </c:pt>
                <c:pt idx="44">
                  <c:v>1000000000</c:v>
                </c:pt>
                <c:pt idx="45">
                  <c:v>1000000000</c:v>
                </c:pt>
                <c:pt idx="46">
                  <c:v>1000000000</c:v>
                </c:pt>
                <c:pt idx="47">
                  <c:v>1000000000</c:v>
                </c:pt>
                <c:pt idx="48">
                  <c:v>1000000000</c:v>
                </c:pt>
                <c:pt idx="49">
                  <c:v>0</c:v>
                </c:pt>
                <c:pt idx="50">
                  <c:v>0</c:v>
                </c:pt>
                <c:pt idx="51">
                  <c:v>0</c:v>
                </c:pt>
                <c:pt idx="52">
                  <c:v>0</c:v>
                </c:pt>
                <c:pt idx="53">
                  <c:v>0</c:v>
                </c:pt>
                <c:pt idx="54">
                  <c:v>0</c:v>
                </c:pt>
                <c:pt idx="55">
                  <c:v>0</c:v>
                </c:pt>
                <c:pt idx="56">
                  <c:v>0</c:v>
                </c:pt>
                <c:pt idx="57">
                  <c:v>0</c:v>
                </c:pt>
                <c:pt idx="58">
                  <c:v>0</c:v>
                </c:pt>
                <c:pt idx="59">
                  <c:v>0</c:v>
                </c:pt>
                <c:pt idx="60">
                  <c:v>0</c:v>
                </c:pt>
                <c:pt idx="61">
                  <c:v>1000000000</c:v>
                </c:pt>
                <c:pt idx="62">
                  <c:v>1000000000</c:v>
                </c:pt>
                <c:pt idx="63">
                  <c:v>1000000000</c:v>
                </c:pt>
                <c:pt idx="64">
                  <c:v>1000000000</c:v>
                </c:pt>
                <c:pt idx="65">
                  <c:v>1000000000</c:v>
                </c:pt>
                <c:pt idx="66">
                  <c:v>1000000000</c:v>
                </c:pt>
                <c:pt idx="67">
                  <c:v>1000000000</c:v>
                </c:pt>
                <c:pt idx="68">
                  <c:v>1000000000</c:v>
                </c:pt>
                <c:pt idx="69">
                  <c:v>1000000000</c:v>
                </c:pt>
                <c:pt idx="70">
                  <c:v>1000000000</c:v>
                </c:pt>
                <c:pt idx="71">
                  <c:v>1000000000</c:v>
                </c:pt>
                <c:pt idx="72">
                  <c:v>1000000000</c:v>
                </c:pt>
                <c:pt idx="73">
                  <c:v>0</c:v>
                </c:pt>
                <c:pt idx="74">
                  <c:v>0</c:v>
                </c:pt>
                <c:pt idx="75">
                  <c:v>0</c:v>
                </c:pt>
                <c:pt idx="76">
                  <c:v>0</c:v>
                </c:pt>
                <c:pt idx="77">
                  <c:v>0</c:v>
                </c:pt>
                <c:pt idx="78">
                  <c:v>0</c:v>
                </c:pt>
                <c:pt idx="79">
                  <c:v>0</c:v>
                </c:pt>
                <c:pt idx="80">
                  <c:v>0</c:v>
                </c:pt>
                <c:pt idx="81">
                  <c:v>0</c:v>
                </c:pt>
                <c:pt idx="82">
                  <c:v>0</c:v>
                </c:pt>
                <c:pt idx="83">
                  <c:v>0</c:v>
                </c:pt>
                <c:pt idx="84">
                  <c:v>0</c:v>
                </c:pt>
                <c:pt idx="85">
                  <c:v>1000000000</c:v>
                </c:pt>
                <c:pt idx="86">
                  <c:v>1000000000</c:v>
                </c:pt>
                <c:pt idx="87">
                  <c:v>1000000000</c:v>
                </c:pt>
                <c:pt idx="88">
                  <c:v>1000000000</c:v>
                </c:pt>
                <c:pt idx="89">
                  <c:v>1000000000</c:v>
                </c:pt>
                <c:pt idx="90">
                  <c:v>1000000000</c:v>
                </c:pt>
                <c:pt idx="91">
                  <c:v>1000000000</c:v>
                </c:pt>
                <c:pt idx="92">
                  <c:v>1000000000</c:v>
                </c:pt>
                <c:pt idx="93">
                  <c:v>1000000000</c:v>
                </c:pt>
                <c:pt idx="94">
                  <c:v>1000000000</c:v>
                </c:pt>
                <c:pt idx="95">
                  <c:v>1000000000</c:v>
                </c:pt>
                <c:pt idx="96">
                  <c:v>1000000000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80B5-4A26-BD7F-F1857AB97C5A}"/>
            </c:ext>
          </c:extLst>
        </c:ser>
        <c:dLbls>
          <c:showLegendKey val="0"/>
          <c:showVal val="0"/>
          <c:showCatName val="0"/>
          <c:showSerName val="0"/>
          <c:showPercent val="0"/>
          <c:showBubbleSize val="0"/>
        </c:dLbls>
        <c:gapWidth val="0"/>
        <c:axId val="546389576"/>
        <c:axId val="546393104"/>
      </c:barChart>
      <c:lineChart>
        <c:grouping val="standard"/>
        <c:varyColors val="0"/>
        <c:ser>
          <c:idx val="0"/>
          <c:order val="0"/>
          <c:tx>
            <c:strRef>
              <c:f>'12Mo Totals'!$W$4</c:f>
              <c:strCache>
                <c:ptCount val="1"/>
                <c:pt idx="0">
                  <c:v>All Sectors</c:v>
                </c:pt>
              </c:strCache>
            </c:strRef>
          </c:tx>
          <c:spPr>
            <a:ln w="22225">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Totals'!$W$5:$W$113</c:f>
              <c:numCache>
                <c:formatCode>General</c:formatCode>
                <c:ptCount val="109"/>
                <c:pt idx="0">
                  <c:v>462772000</c:v>
                </c:pt>
                <c:pt idx="1">
                  <c:v>463520000</c:v>
                </c:pt>
                <c:pt idx="2">
                  <c:v>467819000</c:v>
                </c:pt>
                <c:pt idx="3">
                  <c:v>483940000</c:v>
                </c:pt>
                <c:pt idx="4">
                  <c:v>470017000</c:v>
                </c:pt>
                <c:pt idx="5">
                  <c:v>476716000</c:v>
                </c:pt>
                <c:pt idx="6">
                  <c:v>476782000</c:v>
                </c:pt>
                <c:pt idx="7">
                  <c:v>475861000</c:v>
                </c:pt>
                <c:pt idx="8">
                  <c:v>472327000</c:v>
                </c:pt>
                <c:pt idx="9">
                  <c:v>473108000</c:v>
                </c:pt>
                <c:pt idx="10">
                  <c:v>472959000</c:v>
                </c:pt>
                <c:pt idx="11">
                  <c:v>454186000</c:v>
                </c:pt>
                <c:pt idx="12">
                  <c:v>445448000</c:v>
                </c:pt>
                <c:pt idx="13">
                  <c:v>446526000</c:v>
                </c:pt>
                <c:pt idx="14">
                  <c:v>452217000</c:v>
                </c:pt>
                <c:pt idx="15">
                  <c:v>443169000</c:v>
                </c:pt>
                <c:pt idx="16">
                  <c:v>445139000</c:v>
                </c:pt>
                <c:pt idx="17">
                  <c:v>447844000</c:v>
                </c:pt>
                <c:pt idx="18">
                  <c:v>446251000</c:v>
                </c:pt>
                <c:pt idx="19">
                  <c:v>449977000</c:v>
                </c:pt>
                <c:pt idx="20">
                  <c:v>454383000</c:v>
                </c:pt>
                <c:pt idx="21">
                  <c:v>450636000</c:v>
                </c:pt>
                <c:pt idx="22">
                  <c:v>456599000</c:v>
                </c:pt>
                <c:pt idx="23">
                  <c:v>478064000</c:v>
                </c:pt>
                <c:pt idx="24">
                  <c:v>488398000</c:v>
                </c:pt>
                <c:pt idx="25">
                  <c:v>489913000</c:v>
                </c:pt>
                <c:pt idx="26">
                  <c:v>498185000</c:v>
                </c:pt>
                <c:pt idx="27">
                  <c:v>489904000</c:v>
                </c:pt>
                <c:pt idx="28">
                  <c:v>466764000</c:v>
                </c:pt>
                <c:pt idx="29">
                  <c:v>463128000</c:v>
                </c:pt>
                <c:pt idx="30">
                  <c:v>459202000</c:v>
                </c:pt>
                <c:pt idx="31">
                  <c:v>465744000</c:v>
                </c:pt>
                <c:pt idx="32">
                  <c:v>479435000</c:v>
                </c:pt>
                <c:pt idx="33">
                  <c:v>470768000</c:v>
                </c:pt>
                <c:pt idx="34">
                  <c:v>452950000</c:v>
                </c:pt>
                <c:pt idx="35">
                  <c:v>446840000</c:v>
                </c:pt>
                <c:pt idx="36">
                  <c:v>423152000</c:v>
                </c:pt>
                <c:pt idx="37">
                  <c:v>422047000</c:v>
                </c:pt>
                <c:pt idx="38">
                  <c:v>430282000</c:v>
                </c:pt>
                <c:pt idx="39">
                  <c:v>459437000</c:v>
                </c:pt>
                <c:pt idx="40">
                  <c:v>487676000</c:v>
                </c:pt>
                <c:pt idx="41">
                  <c:v>492747000</c:v>
                </c:pt>
                <c:pt idx="42">
                  <c:v>526585000</c:v>
                </c:pt>
                <c:pt idx="43">
                  <c:v>515499000</c:v>
                </c:pt>
                <c:pt idx="44">
                  <c:v>528688000</c:v>
                </c:pt>
                <c:pt idx="45">
                  <c:v>518293000</c:v>
                </c:pt>
                <c:pt idx="46">
                  <c:v>534887000</c:v>
                </c:pt>
                <c:pt idx="47">
                  <c:v>568029000</c:v>
                </c:pt>
                <c:pt idx="48">
                  <c:v>603951000</c:v>
                </c:pt>
                <c:pt idx="49">
                  <c:v>597097000</c:v>
                </c:pt>
                <c:pt idx="50">
                  <c:v>601296000</c:v>
                </c:pt>
                <c:pt idx="51">
                  <c:v>605439000</c:v>
                </c:pt>
                <c:pt idx="52">
                  <c:v>602212000</c:v>
                </c:pt>
                <c:pt idx="53">
                  <c:v>619030000</c:v>
                </c:pt>
                <c:pt idx="54">
                  <c:v>596830000</c:v>
                </c:pt>
                <c:pt idx="55">
                  <c:v>655714000</c:v>
                </c:pt>
                <c:pt idx="56">
                  <c:v>668349000</c:v>
                </c:pt>
                <c:pt idx="57">
                  <c:v>684578000</c:v>
                </c:pt>
                <c:pt idx="58">
                  <c:v>669307000</c:v>
                </c:pt>
                <c:pt idx="59">
                  <c:v>663133000</c:v>
                </c:pt>
                <c:pt idx="60">
                  <c:v>647822000</c:v>
                </c:pt>
                <c:pt idx="61">
                  <c:v>661255000</c:v>
                </c:pt>
                <c:pt idx="62">
                  <c:v>654095000</c:v>
                </c:pt>
                <c:pt idx="63">
                  <c:v>638214000</c:v>
                </c:pt>
                <c:pt idx="64">
                  <c:v>627467000</c:v>
                </c:pt>
                <c:pt idx="65">
                  <c:v>626607000</c:v>
                </c:pt>
                <c:pt idx="66">
                  <c:v>623671000</c:v>
                </c:pt>
                <c:pt idx="67">
                  <c:v>570495000</c:v>
                </c:pt>
                <c:pt idx="68">
                  <c:v>554081000</c:v>
                </c:pt>
                <c:pt idx="69">
                  <c:v>548592000</c:v>
                </c:pt>
                <c:pt idx="70">
                  <c:v>555852000</c:v>
                </c:pt>
                <c:pt idx="71">
                  <c:v>580809000</c:v>
                </c:pt>
                <c:pt idx="72">
                  <c:v>580279000</c:v>
                </c:pt>
                <c:pt idx="73">
                  <c:v>572833000</c:v>
                </c:pt>
                <c:pt idx="74">
                  <c:v>565879000</c:v>
                </c:pt>
                <c:pt idx="75">
                  <c:v>576429000</c:v>
                </c:pt>
                <c:pt idx="76">
                  <c:v>588383000</c:v>
                </c:pt>
                <c:pt idx="77">
                  <c:v>591328000</c:v>
                </c:pt>
                <c:pt idx="78">
                  <c:v>577617000</c:v>
                </c:pt>
                <c:pt idx="79">
                  <c:v>572706000</c:v>
                </c:pt>
                <c:pt idx="80">
                  <c:v>590271000</c:v>
                </c:pt>
                <c:pt idx="81">
                  <c:v>594188000</c:v>
                </c:pt>
                <c:pt idx="82">
                  <c:v>579324000</c:v>
                </c:pt>
                <c:pt idx="83">
                  <c:v>567288000</c:v>
                </c:pt>
                <c:pt idx="84">
                  <c:v>573946000</c:v>
                </c:pt>
                <c:pt idx="85">
                  <c:v>585680000</c:v>
                </c:pt>
                <c:pt idx="86">
                  <c:v>589262000</c:v>
                </c:pt>
                <c:pt idx="87">
                  <c:v>647009000</c:v>
                </c:pt>
                <c:pt idx="88">
                  <c:v>663595000</c:v>
                </c:pt>
                <c:pt idx="89">
                  <c:v>725218000</c:v>
                </c:pt>
                <c:pt idx="90">
                  <c:v>755238000</c:v>
                </c:pt>
                <c:pt idx="91">
                  <c:v>766336000</c:v>
                </c:pt>
                <c:pt idx="92">
                  <c:v>834735000</c:v>
                </c:pt>
                <c:pt idx="93">
                  <c:v>845880000</c:v>
                </c:pt>
                <c:pt idx="94">
                  <c:v>871267000</c:v>
                </c:pt>
                <c:pt idx="95">
                  <c:v>895608000</c:v>
                </c:pt>
                <c:pt idx="96">
                  <c:v>900341000</c:v>
                </c:pt>
                <c:pt idx="97">
                  <c:v>891876000</c:v>
                </c:pt>
                <c:pt idx="98">
                  <c:v>895574000</c:v>
                </c:pt>
                <c:pt idx="99">
                  <c:v>930425000</c:v>
                </c:pt>
                <c:pt idx="100">
                  <c:v>939637000</c:v>
                </c:pt>
                <c:pt idx="101">
                  <c:v>926725000</c:v>
                </c:pt>
                <c:pt idx="102">
                  <c:v>921385000</c:v>
                </c:pt>
                <c:pt idx="103">
                  <c:v>914792000</c:v>
                </c:pt>
                <c:pt idx="104">
                  <c:v>906585000</c:v>
                </c:pt>
                <c:pt idx="105">
                  <c:v>911807000</c:v>
                </c:pt>
                <c:pt idx="106">
                  <c:v>907310000</c:v>
                </c:pt>
                <c:pt idx="107">
                  <c:v>923721000</c:v>
                </c:pt>
                <c:pt idx="108">
                  <c:v>927172000</c:v>
                </c:pt>
              </c:numCache>
            </c:numRef>
          </c:val>
          <c:smooth val="0"/>
          <c:extLst xmlns:c16r2="http://schemas.microsoft.com/office/drawing/2015/06/chart">
            <c:ext xmlns:c16="http://schemas.microsoft.com/office/drawing/2014/chart" uri="{C3380CC4-5D6E-409C-BE32-E72D297353CC}">
              <c16:uniqueId val="{00000001-80B5-4A26-BD7F-F1857AB97C5A}"/>
            </c:ext>
          </c:extLst>
        </c:ser>
        <c:dLbls>
          <c:showLegendKey val="0"/>
          <c:showVal val="0"/>
          <c:showCatName val="0"/>
          <c:showSerName val="0"/>
          <c:showPercent val="0"/>
          <c:showBubbleSize val="0"/>
        </c:dLbls>
        <c:marker val="1"/>
        <c:smooth val="0"/>
        <c:axId val="554058696"/>
        <c:axId val="554059088"/>
      </c:lineChart>
      <c:dateAx>
        <c:axId val="554058696"/>
        <c:scaling>
          <c:orientation val="minMax"/>
        </c:scaling>
        <c:delete val="0"/>
        <c:axPos val="b"/>
        <c:numFmt formatCode="mmm\-yy" sourceLinked="0"/>
        <c:majorTickMark val="out"/>
        <c:minorTickMark val="none"/>
        <c:tickLblPos val="nextTo"/>
        <c:spPr>
          <a:ln w="3175">
            <a:solidFill>
              <a:srgbClr val="000000"/>
            </a:solidFill>
            <a:prstDash val="solid"/>
          </a:ln>
        </c:spPr>
        <c:txPr>
          <a:bodyPr rot="-2100000" vert="horz"/>
          <a:lstStyle/>
          <a:p>
            <a:pPr>
              <a:defRPr sz="750" b="0" i="0" u="none" strike="noStrike" baseline="0">
                <a:solidFill>
                  <a:srgbClr val="000000"/>
                </a:solidFill>
                <a:latin typeface="Arial"/>
                <a:ea typeface="Arial"/>
                <a:cs typeface="Arial"/>
              </a:defRPr>
            </a:pPr>
            <a:endParaRPr lang="en-US"/>
          </a:p>
        </c:txPr>
        <c:crossAx val="554059088"/>
        <c:crossesAt val="0"/>
        <c:auto val="1"/>
        <c:lblOffset val="100"/>
        <c:baseTimeUnit val="months"/>
        <c:majorUnit val="6"/>
        <c:majorTimeUnit val="months"/>
        <c:minorUnit val="3"/>
        <c:minorTimeUnit val="months"/>
      </c:dateAx>
      <c:valAx>
        <c:axId val="554059088"/>
        <c:scaling>
          <c:orientation val="minMax"/>
          <c:max val="1000000000"/>
          <c:min val="0"/>
        </c:scaling>
        <c:delete val="0"/>
        <c:axPos val="l"/>
        <c:majorGridlines>
          <c:spPr>
            <a:ln w="3175">
              <a:solidFill>
                <a:srgbClr val="C0C0C0"/>
              </a:solidFill>
              <a:prstDash val="sysDash"/>
            </a:ln>
          </c:spPr>
        </c:majorGridlines>
        <c:title>
          <c:tx>
            <c:rich>
              <a:bodyPr/>
              <a:lstStyle/>
              <a:p>
                <a:pPr>
                  <a:defRPr sz="1000" b="1" i="0" u="none" strike="noStrike" baseline="0">
                    <a:solidFill>
                      <a:srgbClr val="000000"/>
                    </a:solidFill>
                    <a:latin typeface="Arial"/>
                    <a:ea typeface="Arial"/>
                    <a:cs typeface="Arial"/>
                  </a:defRPr>
                </a:pPr>
                <a:r>
                  <a:rPr lang="en-US"/>
                  <a:t>$ Million</a:t>
                </a:r>
              </a:p>
            </c:rich>
          </c:tx>
          <c:layout>
            <c:manualLayout>
              <c:xMode val="edge"/>
              <c:yMode val="edge"/>
              <c:x val="4.7244094488188976E-3"/>
              <c:y val="0.384225068881315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54058696"/>
        <c:crosses val="autoZero"/>
        <c:crossBetween val="between"/>
        <c:minorUnit val="1800000"/>
        <c:dispUnits>
          <c:builtInUnit val="millions"/>
        </c:dispUnits>
      </c:valAx>
      <c:catAx>
        <c:axId val="546389576"/>
        <c:scaling>
          <c:orientation val="minMax"/>
        </c:scaling>
        <c:delete val="1"/>
        <c:axPos val="b"/>
        <c:majorTickMark val="out"/>
        <c:minorTickMark val="none"/>
        <c:tickLblPos val="nextTo"/>
        <c:crossAx val="546393104"/>
        <c:crosses val="autoZero"/>
        <c:auto val="1"/>
        <c:lblAlgn val="ctr"/>
        <c:lblOffset val="100"/>
        <c:noMultiLvlLbl val="0"/>
      </c:catAx>
      <c:valAx>
        <c:axId val="546393104"/>
        <c:scaling>
          <c:orientation val="minMax"/>
          <c:max val="1000000000"/>
          <c:min val="0"/>
        </c:scaling>
        <c:delete val="0"/>
        <c:axPos val="r"/>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46389576"/>
        <c:crosses val="max"/>
        <c:crossBetween val="between"/>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
          <c:y val="3.8461538461538464E-2"/>
          <c:w val="0.82120253164556967"/>
          <c:h val="0.8025641025641026"/>
        </c:manualLayout>
      </c:layout>
      <c:barChart>
        <c:barDir val="col"/>
        <c:grouping val="clustered"/>
        <c:varyColors val="0"/>
        <c:ser>
          <c:idx val="1"/>
          <c:order val="1"/>
          <c:spPr>
            <a:solidFill>
              <a:srgbClr val="CCFFFF"/>
            </a:solidFill>
            <a:ln w="25400">
              <a:noFill/>
            </a:ln>
          </c:spPr>
          <c:invertIfNegative val="0"/>
          <c:val>
            <c:numRef>
              <c:f>'12Mo Totals'!$C$119:$C$227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10000000</c:v>
                </c:pt>
                <c:pt idx="14">
                  <c:v>10000000</c:v>
                </c:pt>
                <c:pt idx="15">
                  <c:v>10000000</c:v>
                </c:pt>
                <c:pt idx="16">
                  <c:v>10000000</c:v>
                </c:pt>
                <c:pt idx="17">
                  <c:v>10000000</c:v>
                </c:pt>
                <c:pt idx="18">
                  <c:v>10000000</c:v>
                </c:pt>
                <c:pt idx="19">
                  <c:v>10000000</c:v>
                </c:pt>
                <c:pt idx="20">
                  <c:v>10000000</c:v>
                </c:pt>
                <c:pt idx="21">
                  <c:v>10000000</c:v>
                </c:pt>
                <c:pt idx="22">
                  <c:v>10000000</c:v>
                </c:pt>
                <c:pt idx="23">
                  <c:v>10000000</c:v>
                </c:pt>
                <c:pt idx="24">
                  <c:v>10000000</c:v>
                </c:pt>
                <c:pt idx="25">
                  <c:v>0</c:v>
                </c:pt>
                <c:pt idx="26">
                  <c:v>0</c:v>
                </c:pt>
                <c:pt idx="27">
                  <c:v>0</c:v>
                </c:pt>
                <c:pt idx="28">
                  <c:v>0</c:v>
                </c:pt>
                <c:pt idx="29">
                  <c:v>0</c:v>
                </c:pt>
                <c:pt idx="30">
                  <c:v>0</c:v>
                </c:pt>
                <c:pt idx="31">
                  <c:v>0</c:v>
                </c:pt>
                <c:pt idx="32">
                  <c:v>0</c:v>
                </c:pt>
                <c:pt idx="33">
                  <c:v>0</c:v>
                </c:pt>
                <c:pt idx="34">
                  <c:v>0</c:v>
                </c:pt>
                <c:pt idx="35">
                  <c:v>0</c:v>
                </c:pt>
                <c:pt idx="36">
                  <c:v>0</c:v>
                </c:pt>
                <c:pt idx="37">
                  <c:v>10000000</c:v>
                </c:pt>
                <c:pt idx="38">
                  <c:v>10000000</c:v>
                </c:pt>
                <c:pt idx="39">
                  <c:v>10000000</c:v>
                </c:pt>
                <c:pt idx="40">
                  <c:v>10000000</c:v>
                </c:pt>
                <c:pt idx="41">
                  <c:v>10000000</c:v>
                </c:pt>
                <c:pt idx="42">
                  <c:v>10000000</c:v>
                </c:pt>
                <c:pt idx="43">
                  <c:v>10000000</c:v>
                </c:pt>
                <c:pt idx="44">
                  <c:v>10000000</c:v>
                </c:pt>
                <c:pt idx="45">
                  <c:v>10000000</c:v>
                </c:pt>
                <c:pt idx="46">
                  <c:v>10000000</c:v>
                </c:pt>
                <c:pt idx="47">
                  <c:v>10000000</c:v>
                </c:pt>
                <c:pt idx="48">
                  <c:v>10000000</c:v>
                </c:pt>
                <c:pt idx="49">
                  <c:v>0</c:v>
                </c:pt>
                <c:pt idx="50">
                  <c:v>0</c:v>
                </c:pt>
                <c:pt idx="51">
                  <c:v>0</c:v>
                </c:pt>
                <c:pt idx="52">
                  <c:v>0</c:v>
                </c:pt>
                <c:pt idx="53">
                  <c:v>0</c:v>
                </c:pt>
                <c:pt idx="54">
                  <c:v>0</c:v>
                </c:pt>
                <c:pt idx="55">
                  <c:v>0</c:v>
                </c:pt>
                <c:pt idx="56">
                  <c:v>0</c:v>
                </c:pt>
                <c:pt idx="57">
                  <c:v>0</c:v>
                </c:pt>
                <c:pt idx="58">
                  <c:v>0</c:v>
                </c:pt>
                <c:pt idx="59">
                  <c:v>0</c:v>
                </c:pt>
                <c:pt idx="60">
                  <c:v>0</c:v>
                </c:pt>
                <c:pt idx="61">
                  <c:v>10000000</c:v>
                </c:pt>
                <c:pt idx="62">
                  <c:v>10000000</c:v>
                </c:pt>
                <c:pt idx="63">
                  <c:v>10000000</c:v>
                </c:pt>
                <c:pt idx="64">
                  <c:v>10000000</c:v>
                </c:pt>
                <c:pt idx="65">
                  <c:v>10000000</c:v>
                </c:pt>
                <c:pt idx="66">
                  <c:v>10000000</c:v>
                </c:pt>
                <c:pt idx="67">
                  <c:v>10000000</c:v>
                </c:pt>
                <c:pt idx="68">
                  <c:v>10000000</c:v>
                </c:pt>
                <c:pt idx="69">
                  <c:v>10000000</c:v>
                </c:pt>
                <c:pt idx="70">
                  <c:v>10000000</c:v>
                </c:pt>
                <c:pt idx="71">
                  <c:v>10000000</c:v>
                </c:pt>
                <c:pt idx="72">
                  <c:v>10000000</c:v>
                </c:pt>
                <c:pt idx="73">
                  <c:v>0</c:v>
                </c:pt>
                <c:pt idx="74">
                  <c:v>0</c:v>
                </c:pt>
                <c:pt idx="75">
                  <c:v>0</c:v>
                </c:pt>
                <c:pt idx="76">
                  <c:v>0</c:v>
                </c:pt>
                <c:pt idx="77">
                  <c:v>0</c:v>
                </c:pt>
                <c:pt idx="78">
                  <c:v>0</c:v>
                </c:pt>
                <c:pt idx="79">
                  <c:v>0</c:v>
                </c:pt>
                <c:pt idx="80">
                  <c:v>0</c:v>
                </c:pt>
                <c:pt idx="81">
                  <c:v>0</c:v>
                </c:pt>
                <c:pt idx="82">
                  <c:v>0</c:v>
                </c:pt>
                <c:pt idx="83">
                  <c:v>0</c:v>
                </c:pt>
                <c:pt idx="84">
                  <c:v>0</c:v>
                </c:pt>
                <c:pt idx="85">
                  <c:v>10000000</c:v>
                </c:pt>
                <c:pt idx="86">
                  <c:v>10000000</c:v>
                </c:pt>
                <c:pt idx="87">
                  <c:v>10000000</c:v>
                </c:pt>
                <c:pt idx="88">
                  <c:v>10000000</c:v>
                </c:pt>
                <c:pt idx="89">
                  <c:v>10000000</c:v>
                </c:pt>
                <c:pt idx="90">
                  <c:v>10000000</c:v>
                </c:pt>
                <c:pt idx="91">
                  <c:v>10000000</c:v>
                </c:pt>
                <c:pt idx="92">
                  <c:v>10000000</c:v>
                </c:pt>
                <c:pt idx="93">
                  <c:v>10000000</c:v>
                </c:pt>
                <c:pt idx="94">
                  <c:v>10000000</c:v>
                </c:pt>
                <c:pt idx="95">
                  <c:v>10000000</c:v>
                </c:pt>
                <c:pt idx="96">
                  <c:v>10000000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9B6F-46B2-9865-FF9E556E5C1C}"/>
            </c:ext>
          </c:extLst>
        </c:ser>
        <c:dLbls>
          <c:showLegendKey val="0"/>
          <c:showVal val="0"/>
          <c:showCatName val="0"/>
          <c:showSerName val="0"/>
          <c:showPercent val="0"/>
          <c:showBubbleSize val="0"/>
        </c:dLbls>
        <c:gapWidth val="0"/>
        <c:axId val="546392712"/>
        <c:axId val="546395456"/>
      </c:barChart>
      <c:lineChart>
        <c:grouping val="standard"/>
        <c:varyColors val="0"/>
        <c:ser>
          <c:idx val="0"/>
          <c:order val="0"/>
          <c:tx>
            <c:strRef>
              <c:f>'12Mo Totals'!$C$4</c:f>
              <c:strCache>
                <c:ptCount val="1"/>
                <c:pt idx="0">
                  <c:v>Agriculture, Forestry, Fishing and Hunting</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Totals'!$C$5:$C$113</c:f>
              <c:numCache>
                <c:formatCode>General</c:formatCode>
                <c:ptCount val="109"/>
                <c:pt idx="0">
                  <c:v>5865000</c:v>
                </c:pt>
                <c:pt idx="1">
                  <c:v>6098000</c:v>
                </c:pt>
                <c:pt idx="2">
                  <c:v>5896000</c:v>
                </c:pt>
                <c:pt idx="3">
                  <c:v>6654000</c:v>
                </c:pt>
                <c:pt idx="4">
                  <c:v>6461000</c:v>
                </c:pt>
                <c:pt idx="5">
                  <c:v>7174000</c:v>
                </c:pt>
                <c:pt idx="6">
                  <c:v>7164000</c:v>
                </c:pt>
                <c:pt idx="7">
                  <c:v>7094000</c:v>
                </c:pt>
                <c:pt idx="8">
                  <c:v>6805000</c:v>
                </c:pt>
                <c:pt idx="9">
                  <c:v>8479000</c:v>
                </c:pt>
                <c:pt idx="10">
                  <c:v>8523000</c:v>
                </c:pt>
                <c:pt idx="11">
                  <c:v>8075000</c:v>
                </c:pt>
                <c:pt idx="12">
                  <c:v>7938000</c:v>
                </c:pt>
                <c:pt idx="13">
                  <c:v>7606000</c:v>
                </c:pt>
                <c:pt idx="14">
                  <c:v>8234000</c:v>
                </c:pt>
                <c:pt idx="15">
                  <c:v>7643000</c:v>
                </c:pt>
                <c:pt idx="16">
                  <c:v>7567000</c:v>
                </c:pt>
                <c:pt idx="17">
                  <c:v>6950000</c:v>
                </c:pt>
                <c:pt idx="18">
                  <c:v>6923000</c:v>
                </c:pt>
                <c:pt idx="19">
                  <c:v>6944000</c:v>
                </c:pt>
                <c:pt idx="20">
                  <c:v>7245000</c:v>
                </c:pt>
                <c:pt idx="21">
                  <c:v>5395000</c:v>
                </c:pt>
                <c:pt idx="22">
                  <c:v>5484000</c:v>
                </c:pt>
                <c:pt idx="23">
                  <c:v>5794000</c:v>
                </c:pt>
                <c:pt idx="24">
                  <c:v>5891000</c:v>
                </c:pt>
                <c:pt idx="25">
                  <c:v>5506000</c:v>
                </c:pt>
                <c:pt idx="26">
                  <c:v>5057000</c:v>
                </c:pt>
                <c:pt idx="27">
                  <c:v>4951000</c:v>
                </c:pt>
                <c:pt idx="28">
                  <c:v>4873000</c:v>
                </c:pt>
                <c:pt idx="29">
                  <c:v>4828000</c:v>
                </c:pt>
                <c:pt idx="30">
                  <c:v>4868000</c:v>
                </c:pt>
                <c:pt idx="31">
                  <c:v>5159000</c:v>
                </c:pt>
                <c:pt idx="32">
                  <c:v>4829000</c:v>
                </c:pt>
                <c:pt idx="33">
                  <c:v>5314000</c:v>
                </c:pt>
                <c:pt idx="34">
                  <c:v>5775000</c:v>
                </c:pt>
                <c:pt idx="35">
                  <c:v>5891000</c:v>
                </c:pt>
                <c:pt idx="36">
                  <c:v>6132000</c:v>
                </c:pt>
                <c:pt idx="37">
                  <c:v>6592000</c:v>
                </c:pt>
                <c:pt idx="38">
                  <c:v>6740000</c:v>
                </c:pt>
                <c:pt idx="39">
                  <c:v>7459000</c:v>
                </c:pt>
                <c:pt idx="40">
                  <c:v>7816000</c:v>
                </c:pt>
                <c:pt idx="41">
                  <c:v>7671000</c:v>
                </c:pt>
                <c:pt idx="42">
                  <c:v>8104000</c:v>
                </c:pt>
                <c:pt idx="43">
                  <c:v>7868000</c:v>
                </c:pt>
                <c:pt idx="44">
                  <c:v>7786000</c:v>
                </c:pt>
                <c:pt idx="45">
                  <c:v>7861000</c:v>
                </c:pt>
                <c:pt idx="46">
                  <c:v>7536000</c:v>
                </c:pt>
                <c:pt idx="47">
                  <c:v>7694000</c:v>
                </c:pt>
                <c:pt idx="48">
                  <c:v>7384000</c:v>
                </c:pt>
                <c:pt idx="49">
                  <c:v>7721000</c:v>
                </c:pt>
                <c:pt idx="50">
                  <c:v>8128000</c:v>
                </c:pt>
                <c:pt idx="51">
                  <c:v>7668000</c:v>
                </c:pt>
                <c:pt idx="52">
                  <c:v>7347000</c:v>
                </c:pt>
                <c:pt idx="53">
                  <c:v>7537000</c:v>
                </c:pt>
                <c:pt idx="54">
                  <c:v>7119000</c:v>
                </c:pt>
                <c:pt idx="55">
                  <c:v>7405000</c:v>
                </c:pt>
                <c:pt idx="56">
                  <c:v>7860000</c:v>
                </c:pt>
                <c:pt idx="57">
                  <c:v>7373000</c:v>
                </c:pt>
                <c:pt idx="58">
                  <c:v>7539000</c:v>
                </c:pt>
                <c:pt idx="59">
                  <c:v>7994000</c:v>
                </c:pt>
                <c:pt idx="60">
                  <c:v>7755000</c:v>
                </c:pt>
                <c:pt idx="61">
                  <c:v>7413000</c:v>
                </c:pt>
                <c:pt idx="62">
                  <c:v>7145000</c:v>
                </c:pt>
                <c:pt idx="63">
                  <c:v>7055000</c:v>
                </c:pt>
                <c:pt idx="64">
                  <c:v>7076000</c:v>
                </c:pt>
                <c:pt idx="65">
                  <c:v>7180000</c:v>
                </c:pt>
                <c:pt idx="66">
                  <c:v>7104000</c:v>
                </c:pt>
                <c:pt idx="67">
                  <c:v>6868000</c:v>
                </c:pt>
                <c:pt idx="68">
                  <c:v>6542000</c:v>
                </c:pt>
                <c:pt idx="69">
                  <c:v>6553000</c:v>
                </c:pt>
                <c:pt idx="70">
                  <c:v>6315000</c:v>
                </c:pt>
                <c:pt idx="71">
                  <c:v>7364000</c:v>
                </c:pt>
                <c:pt idx="72">
                  <c:v>7592000</c:v>
                </c:pt>
                <c:pt idx="73">
                  <c:v>7593000</c:v>
                </c:pt>
                <c:pt idx="74">
                  <c:v>7166000</c:v>
                </c:pt>
                <c:pt idx="75">
                  <c:v>7277000</c:v>
                </c:pt>
                <c:pt idx="76">
                  <c:v>7478000</c:v>
                </c:pt>
                <c:pt idx="77">
                  <c:v>7447000</c:v>
                </c:pt>
                <c:pt idx="78">
                  <c:v>7407000</c:v>
                </c:pt>
                <c:pt idx="79">
                  <c:v>7466000</c:v>
                </c:pt>
                <c:pt idx="80">
                  <c:v>7556000</c:v>
                </c:pt>
                <c:pt idx="81">
                  <c:v>7451000</c:v>
                </c:pt>
                <c:pt idx="82">
                  <c:v>7440000</c:v>
                </c:pt>
                <c:pt idx="83">
                  <c:v>5719000</c:v>
                </c:pt>
                <c:pt idx="84">
                  <c:v>5865000</c:v>
                </c:pt>
                <c:pt idx="85">
                  <c:v>5824000</c:v>
                </c:pt>
                <c:pt idx="86">
                  <c:v>6076000</c:v>
                </c:pt>
                <c:pt idx="87">
                  <c:v>6493000</c:v>
                </c:pt>
                <c:pt idx="88">
                  <c:v>6440000</c:v>
                </c:pt>
                <c:pt idx="89">
                  <c:v>6362000</c:v>
                </c:pt>
                <c:pt idx="90">
                  <c:v>6507000</c:v>
                </c:pt>
                <c:pt idx="91">
                  <c:v>6460000</c:v>
                </c:pt>
                <c:pt idx="92">
                  <c:v>6687000</c:v>
                </c:pt>
                <c:pt idx="93">
                  <c:v>6992000</c:v>
                </c:pt>
                <c:pt idx="94">
                  <c:v>7233000</c:v>
                </c:pt>
                <c:pt idx="95">
                  <c:v>7232000</c:v>
                </c:pt>
                <c:pt idx="96">
                  <c:v>7373000</c:v>
                </c:pt>
                <c:pt idx="97">
                  <c:v>7470000</c:v>
                </c:pt>
                <c:pt idx="98">
                  <c:v>7440000</c:v>
                </c:pt>
                <c:pt idx="99">
                  <c:v>7461000</c:v>
                </c:pt>
                <c:pt idx="100">
                  <c:v>7615000</c:v>
                </c:pt>
                <c:pt idx="101">
                  <c:v>7674000</c:v>
                </c:pt>
                <c:pt idx="102">
                  <c:v>7774000</c:v>
                </c:pt>
                <c:pt idx="103">
                  <c:v>7889000</c:v>
                </c:pt>
                <c:pt idx="104">
                  <c:v>7540000</c:v>
                </c:pt>
                <c:pt idx="105">
                  <c:v>7296000</c:v>
                </c:pt>
                <c:pt idx="106">
                  <c:v>6949000</c:v>
                </c:pt>
                <c:pt idx="107">
                  <c:v>7524000</c:v>
                </c:pt>
                <c:pt idx="108">
                  <c:v>7395000</c:v>
                </c:pt>
              </c:numCache>
            </c:numRef>
          </c:val>
          <c:smooth val="0"/>
          <c:extLst xmlns:c16r2="http://schemas.microsoft.com/office/drawing/2015/06/chart">
            <c:ext xmlns:c16="http://schemas.microsoft.com/office/drawing/2014/chart" uri="{C3380CC4-5D6E-409C-BE32-E72D297353CC}">
              <c16:uniqueId val="{00000001-9B6F-46B2-9865-FF9E556E5C1C}"/>
            </c:ext>
          </c:extLst>
        </c:ser>
        <c:dLbls>
          <c:showLegendKey val="0"/>
          <c:showVal val="0"/>
          <c:showCatName val="0"/>
          <c:showSerName val="0"/>
          <c:showPercent val="0"/>
          <c:showBubbleSize val="0"/>
        </c:dLbls>
        <c:marker val="1"/>
        <c:smooth val="0"/>
        <c:axId val="546392320"/>
        <c:axId val="546393496"/>
      </c:lineChart>
      <c:dateAx>
        <c:axId val="546392320"/>
        <c:scaling>
          <c:orientation val="minMax"/>
        </c:scaling>
        <c:delete val="0"/>
        <c:axPos val="b"/>
        <c:numFmt formatCode="mmm\-yy" sourceLinked="0"/>
        <c:majorTickMark val="out"/>
        <c:minorTickMark val="none"/>
        <c:tickLblPos val="nextTo"/>
        <c:spPr>
          <a:ln w="3175">
            <a:solidFill>
              <a:srgbClr val="000000"/>
            </a:solidFill>
            <a:prstDash val="solid"/>
          </a:ln>
        </c:spPr>
        <c:txPr>
          <a:bodyPr rot="-2100000" vert="horz"/>
          <a:lstStyle/>
          <a:p>
            <a:pPr>
              <a:defRPr sz="800" b="0" i="0" u="none" strike="noStrike" baseline="0">
                <a:solidFill>
                  <a:srgbClr val="000000"/>
                </a:solidFill>
                <a:latin typeface="Arial"/>
                <a:ea typeface="Arial"/>
                <a:cs typeface="Arial"/>
              </a:defRPr>
            </a:pPr>
            <a:endParaRPr lang="en-US"/>
          </a:p>
        </c:txPr>
        <c:crossAx val="546393496"/>
        <c:crossesAt val="0"/>
        <c:auto val="1"/>
        <c:lblOffset val="100"/>
        <c:baseTimeUnit val="months"/>
        <c:majorUnit val="6"/>
        <c:majorTimeUnit val="months"/>
        <c:minorUnit val="3"/>
        <c:minorTimeUnit val="months"/>
      </c:dateAx>
      <c:valAx>
        <c:axId val="546393496"/>
        <c:scaling>
          <c:orientation val="minMax"/>
          <c:max val="10000000"/>
          <c:min val="0"/>
        </c:scaling>
        <c:delete val="0"/>
        <c:axPos val="l"/>
        <c:majorGridlines>
          <c:spPr>
            <a:ln w="3175">
              <a:solidFill>
                <a:srgbClr val="C0C0C0"/>
              </a:solidFill>
              <a:prstDash val="sysDash"/>
            </a:ln>
          </c:spPr>
        </c:majorGridlines>
        <c:title>
          <c:tx>
            <c:rich>
              <a:bodyPr/>
              <a:lstStyle/>
              <a:p>
                <a:pPr>
                  <a:defRPr sz="1000" b="1" i="0" u="none" strike="noStrike" baseline="0">
                    <a:solidFill>
                      <a:srgbClr val="000000"/>
                    </a:solidFill>
                    <a:latin typeface="Arial"/>
                    <a:ea typeface="Arial"/>
                    <a:cs typeface="Arial"/>
                  </a:defRPr>
                </a:pPr>
                <a:r>
                  <a:rPr lang="en-US"/>
                  <a:t>$ Million</a:t>
                </a:r>
              </a:p>
            </c:rich>
          </c:tx>
          <c:layout>
            <c:manualLayout>
              <c:xMode val="edge"/>
              <c:yMode val="edge"/>
              <c:x val="2.3622047244094488E-2"/>
              <c:y val="0.384224779594858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46392320"/>
        <c:crosses val="autoZero"/>
        <c:crossBetween val="between"/>
        <c:majorUnit val="2000000"/>
        <c:minorUnit val="200000"/>
        <c:dispUnits>
          <c:builtInUnit val="millions"/>
        </c:dispUnits>
      </c:valAx>
      <c:catAx>
        <c:axId val="546392712"/>
        <c:scaling>
          <c:orientation val="minMax"/>
        </c:scaling>
        <c:delete val="1"/>
        <c:axPos val="b"/>
        <c:majorTickMark val="out"/>
        <c:minorTickMark val="none"/>
        <c:tickLblPos val="nextTo"/>
        <c:crossAx val="546395456"/>
        <c:crosses val="autoZero"/>
        <c:auto val="1"/>
        <c:lblAlgn val="ctr"/>
        <c:lblOffset val="100"/>
        <c:noMultiLvlLbl val="0"/>
      </c:catAx>
      <c:valAx>
        <c:axId val="546395456"/>
        <c:scaling>
          <c:orientation val="minMax"/>
          <c:max val="10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46392712"/>
        <c:crosses val="max"/>
        <c:crossBetween val="between"/>
        <c:majorUnit val="2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33333333333333"/>
          <c:y val="4.145077720207254E-2"/>
          <c:w val="0.80317460317460321"/>
          <c:h val="0.91450777202072542"/>
        </c:manualLayout>
      </c:layout>
      <c:barChart>
        <c:barDir val="col"/>
        <c:grouping val="clustered"/>
        <c:varyColors val="0"/>
        <c:ser>
          <c:idx val="1"/>
          <c:order val="1"/>
          <c:spPr>
            <a:solidFill>
              <a:srgbClr val="CCFFFF"/>
            </a:solidFill>
            <a:ln w="25400">
              <a:noFill/>
            </a:ln>
          </c:spPr>
          <c:invertIfNegative val="0"/>
          <c:val>
            <c:numRef>
              <c:f>'12Mo Totals'!$D$119:$D$227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5000000</c:v>
                </c:pt>
                <c:pt idx="14">
                  <c:v>5000000</c:v>
                </c:pt>
                <c:pt idx="15">
                  <c:v>5000000</c:v>
                </c:pt>
                <c:pt idx="16">
                  <c:v>5000000</c:v>
                </c:pt>
                <c:pt idx="17">
                  <c:v>5000000</c:v>
                </c:pt>
                <c:pt idx="18">
                  <c:v>5000000</c:v>
                </c:pt>
                <c:pt idx="19">
                  <c:v>5000000</c:v>
                </c:pt>
                <c:pt idx="20">
                  <c:v>5000000</c:v>
                </c:pt>
                <c:pt idx="21">
                  <c:v>5000000</c:v>
                </c:pt>
                <c:pt idx="22">
                  <c:v>5000000</c:v>
                </c:pt>
                <c:pt idx="23">
                  <c:v>5000000</c:v>
                </c:pt>
                <c:pt idx="24">
                  <c:v>5000000</c:v>
                </c:pt>
                <c:pt idx="25">
                  <c:v>0</c:v>
                </c:pt>
                <c:pt idx="26">
                  <c:v>0</c:v>
                </c:pt>
                <c:pt idx="27">
                  <c:v>0</c:v>
                </c:pt>
                <c:pt idx="28">
                  <c:v>0</c:v>
                </c:pt>
                <c:pt idx="29">
                  <c:v>0</c:v>
                </c:pt>
                <c:pt idx="30">
                  <c:v>0</c:v>
                </c:pt>
                <c:pt idx="31">
                  <c:v>0</c:v>
                </c:pt>
                <c:pt idx="32">
                  <c:v>0</c:v>
                </c:pt>
                <c:pt idx="33">
                  <c:v>0</c:v>
                </c:pt>
                <c:pt idx="34">
                  <c:v>0</c:v>
                </c:pt>
                <c:pt idx="35">
                  <c:v>0</c:v>
                </c:pt>
                <c:pt idx="36">
                  <c:v>0</c:v>
                </c:pt>
                <c:pt idx="37">
                  <c:v>5000000</c:v>
                </c:pt>
                <c:pt idx="38">
                  <c:v>5000000</c:v>
                </c:pt>
                <c:pt idx="39">
                  <c:v>5000000</c:v>
                </c:pt>
                <c:pt idx="40">
                  <c:v>5000000</c:v>
                </c:pt>
                <c:pt idx="41">
                  <c:v>5000000</c:v>
                </c:pt>
                <c:pt idx="42">
                  <c:v>5000000</c:v>
                </c:pt>
                <c:pt idx="43">
                  <c:v>5000000</c:v>
                </c:pt>
                <c:pt idx="44">
                  <c:v>5000000</c:v>
                </c:pt>
                <c:pt idx="45">
                  <c:v>5000000</c:v>
                </c:pt>
                <c:pt idx="46">
                  <c:v>5000000</c:v>
                </c:pt>
                <c:pt idx="47">
                  <c:v>5000000</c:v>
                </c:pt>
                <c:pt idx="48">
                  <c:v>5000000</c:v>
                </c:pt>
                <c:pt idx="49">
                  <c:v>0</c:v>
                </c:pt>
                <c:pt idx="50">
                  <c:v>0</c:v>
                </c:pt>
                <c:pt idx="51">
                  <c:v>0</c:v>
                </c:pt>
                <c:pt idx="52">
                  <c:v>0</c:v>
                </c:pt>
                <c:pt idx="53">
                  <c:v>0</c:v>
                </c:pt>
                <c:pt idx="54">
                  <c:v>0</c:v>
                </c:pt>
                <c:pt idx="55">
                  <c:v>0</c:v>
                </c:pt>
                <c:pt idx="56">
                  <c:v>0</c:v>
                </c:pt>
                <c:pt idx="57">
                  <c:v>0</c:v>
                </c:pt>
                <c:pt idx="58">
                  <c:v>0</c:v>
                </c:pt>
                <c:pt idx="59">
                  <c:v>0</c:v>
                </c:pt>
                <c:pt idx="60">
                  <c:v>0</c:v>
                </c:pt>
                <c:pt idx="61">
                  <c:v>5000000</c:v>
                </c:pt>
                <c:pt idx="62">
                  <c:v>5000000</c:v>
                </c:pt>
                <c:pt idx="63">
                  <c:v>5000000</c:v>
                </c:pt>
                <c:pt idx="64">
                  <c:v>5000000</c:v>
                </c:pt>
                <c:pt idx="65">
                  <c:v>5000000</c:v>
                </c:pt>
                <c:pt idx="66">
                  <c:v>5000000</c:v>
                </c:pt>
                <c:pt idx="67">
                  <c:v>5000000</c:v>
                </c:pt>
                <c:pt idx="68">
                  <c:v>5000000</c:v>
                </c:pt>
                <c:pt idx="69">
                  <c:v>5000000</c:v>
                </c:pt>
                <c:pt idx="70">
                  <c:v>5000000</c:v>
                </c:pt>
                <c:pt idx="71">
                  <c:v>5000000</c:v>
                </c:pt>
                <c:pt idx="72">
                  <c:v>5000000</c:v>
                </c:pt>
                <c:pt idx="73">
                  <c:v>0</c:v>
                </c:pt>
                <c:pt idx="74">
                  <c:v>0</c:v>
                </c:pt>
                <c:pt idx="75">
                  <c:v>0</c:v>
                </c:pt>
                <c:pt idx="76">
                  <c:v>0</c:v>
                </c:pt>
                <c:pt idx="77">
                  <c:v>0</c:v>
                </c:pt>
                <c:pt idx="78">
                  <c:v>0</c:v>
                </c:pt>
                <c:pt idx="79">
                  <c:v>0</c:v>
                </c:pt>
                <c:pt idx="80">
                  <c:v>0</c:v>
                </c:pt>
                <c:pt idx="81">
                  <c:v>0</c:v>
                </c:pt>
                <c:pt idx="82">
                  <c:v>0</c:v>
                </c:pt>
                <c:pt idx="83">
                  <c:v>0</c:v>
                </c:pt>
                <c:pt idx="84">
                  <c:v>0</c:v>
                </c:pt>
                <c:pt idx="85">
                  <c:v>5000000</c:v>
                </c:pt>
                <c:pt idx="86">
                  <c:v>5000000</c:v>
                </c:pt>
                <c:pt idx="87">
                  <c:v>5000000</c:v>
                </c:pt>
                <c:pt idx="88">
                  <c:v>5000000</c:v>
                </c:pt>
                <c:pt idx="89">
                  <c:v>5000000</c:v>
                </c:pt>
                <c:pt idx="90">
                  <c:v>5000000</c:v>
                </c:pt>
                <c:pt idx="91">
                  <c:v>5000000</c:v>
                </c:pt>
                <c:pt idx="92">
                  <c:v>5000000</c:v>
                </c:pt>
                <c:pt idx="93">
                  <c:v>5000000</c:v>
                </c:pt>
                <c:pt idx="94">
                  <c:v>5000000</c:v>
                </c:pt>
                <c:pt idx="95">
                  <c:v>5000000</c:v>
                </c:pt>
                <c:pt idx="96">
                  <c:v>5000000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7968-431F-8CBF-E23DF4F03280}"/>
            </c:ext>
          </c:extLst>
        </c:ser>
        <c:dLbls>
          <c:showLegendKey val="0"/>
          <c:showVal val="0"/>
          <c:showCatName val="0"/>
          <c:showSerName val="0"/>
          <c:showPercent val="0"/>
          <c:showBubbleSize val="0"/>
        </c:dLbls>
        <c:gapWidth val="0"/>
        <c:axId val="546390752"/>
        <c:axId val="546926424"/>
      </c:barChart>
      <c:lineChart>
        <c:grouping val="standard"/>
        <c:varyColors val="0"/>
        <c:ser>
          <c:idx val="0"/>
          <c:order val="0"/>
          <c:tx>
            <c:strRef>
              <c:f>'12Mo Totals'!$D$4</c:f>
              <c:strCache>
                <c:ptCount val="1"/>
                <c:pt idx="0">
                  <c:v>Mining</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Totals'!$D$5:$D$113</c:f>
              <c:numCache>
                <c:formatCode>General</c:formatCode>
                <c:ptCount val="109"/>
                <c:pt idx="0">
                  <c:v>870000</c:v>
                </c:pt>
                <c:pt idx="1">
                  <c:v>789000</c:v>
                </c:pt>
                <c:pt idx="2">
                  <c:v>631000</c:v>
                </c:pt>
                <c:pt idx="3">
                  <c:v>660000</c:v>
                </c:pt>
                <c:pt idx="4">
                  <c:v>656000</c:v>
                </c:pt>
                <c:pt idx="5">
                  <c:v>618000</c:v>
                </c:pt>
                <c:pt idx="6">
                  <c:v>469000</c:v>
                </c:pt>
                <c:pt idx="7">
                  <c:v>402000</c:v>
                </c:pt>
                <c:pt idx="8">
                  <c:v>285000</c:v>
                </c:pt>
                <c:pt idx="9">
                  <c:v>258000</c:v>
                </c:pt>
                <c:pt idx="10">
                  <c:v>270000</c:v>
                </c:pt>
                <c:pt idx="11">
                  <c:v>433000</c:v>
                </c:pt>
                <c:pt idx="12">
                  <c:v>445000</c:v>
                </c:pt>
                <c:pt idx="13">
                  <c:v>486000</c:v>
                </c:pt>
                <c:pt idx="14">
                  <c:v>593000</c:v>
                </c:pt>
                <c:pt idx="15">
                  <c:v>576000</c:v>
                </c:pt>
                <c:pt idx="16">
                  <c:v>594000</c:v>
                </c:pt>
                <c:pt idx="17">
                  <c:v>516000</c:v>
                </c:pt>
                <c:pt idx="18">
                  <c:v>514000</c:v>
                </c:pt>
                <c:pt idx="19">
                  <c:v>530000</c:v>
                </c:pt>
                <c:pt idx="20">
                  <c:v>561000</c:v>
                </c:pt>
                <c:pt idx="21">
                  <c:v>506000</c:v>
                </c:pt>
                <c:pt idx="22">
                  <c:v>494000</c:v>
                </c:pt>
                <c:pt idx="23">
                  <c:v>461000</c:v>
                </c:pt>
                <c:pt idx="24">
                  <c:v>539000</c:v>
                </c:pt>
                <c:pt idx="25">
                  <c:v>490000</c:v>
                </c:pt>
                <c:pt idx="26">
                  <c:v>384000</c:v>
                </c:pt>
                <c:pt idx="27">
                  <c:v>399000</c:v>
                </c:pt>
                <c:pt idx="28">
                  <c:v>360000</c:v>
                </c:pt>
                <c:pt idx="29">
                  <c:v>361000</c:v>
                </c:pt>
                <c:pt idx="30">
                  <c:v>362000</c:v>
                </c:pt>
                <c:pt idx="31">
                  <c:v>357000</c:v>
                </c:pt>
                <c:pt idx="32">
                  <c:v>319000</c:v>
                </c:pt>
                <c:pt idx="33">
                  <c:v>347000</c:v>
                </c:pt>
                <c:pt idx="34">
                  <c:v>319000</c:v>
                </c:pt>
                <c:pt idx="35">
                  <c:v>375000</c:v>
                </c:pt>
                <c:pt idx="36">
                  <c:v>444000</c:v>
                </c:pt>
                <c:pt idx="37">
                  <c:v>539000</c:v>
                </c:pt>
                <c:pt idx="38">
                  <c:v>588000</c:v>
                </c:pt>
                <c:pt idx="39">
                  <c:v>602000</c:v>
                </c:pt>
                <c:pt idx="40">
                  <c:v>621000</c:v>
                </c:pt>
                <c:pt idx="41">
                  <c:v>573000</c:v>
                </c:pt>
                <c:pt idx="42">
                  <c:v>585000</c:v>
                </c:pt>
                <c:pt idx="43">
                  <c:v>575000</c:v>
                </c:pt>
                <c:pt idx="44">
                  <c:v>444000</c:v>
                </c:pt>
                <c:pt idx="45">
                  <c:v>437000</c:v>
                </c:pt>
                <c:pt idx="46">
                  <c:v>467000</c:v>
                </c:pt>
                <c:pt idx="47">
                  <c:v>527000</c:v>
                </c:pt>
                <c:pt idx="48">
                  <c:v>356000</c:v>
                </c:pt>
                <c:pt idx="49">
                  <c:v>348000</c:v>
                </c:pt>
                <c:pt idx="50">
                  <c:v>364000</c:v>
                </c:pt>
                <c:pt idx="51">
                  <c:v>335000</c:v>
                </c:pt>
                <c:pt idx="52">
                  <c:v>436000</c:v>
                </c:pt>
                <c:pt idx="53">
                  <c:v>451000</c:v>
                </c:pt>
                <c:pt idx="54">
                  <c:v>448000</c:v>
                </c:pt>
                <c:pt idx="55">
                  <c:v>474000</c:v>
                </c:pt>
                <c:pt idx="56">
                  <c:v>794000</c:v>
                </c:pt>
                <c:pt idx="57">
                  <c:v>883000</c:v>
                </c:pt>
                <c:pt idx="58">
                  <c:v>893000</c:v>
                </c:pt>
                <c:pt idx="59">
                  <c:v>886000</c:v>
                </c:pt>
                <c:pt idx="60">
                  <c:v>914000</c:v>
                </c:pt>
                <c:pt idx="61">
                  <c:v>873000</c:v>
                </c:pt>
                <c:pt idx="62">
                  <c:v>969000</c:v>
                </c:pt>
                <c:pt idx="63">
                  <c:v>1118000</c:v>
                </c:pt>
                <c:pt idx="64">
                  <c:v>1052000</c:v>
                </c:pt>
                <c:pt idx="65">
                  <c:v>1056000</c:v>
                </c:pt>
                <c:pt idx="66">
                  <c:v>1214000</c:v>
                </c:pt>
                <c:pt idx="67">
                  <c:v>1337000</c:v>
                </c:pt>
                <c:pt idx="68">
                  <c:v>1245000</c:v>
                </c:pt>
                <c:pt idx="69">
                  <c:v>1319000</c:v>
                </c:pt>
                <c:pt idx="70">
                  <c:v>1309000</c:v>
                </c:pt>
                <c:pt idx="71">
                  <c:v>1353000</c:v>
                </c:pt>
                <c:pt idx="72">
                  <c:v>1663000</c:v>
                </c:pt>
                <c:pt idx="73">
                  <c:v>2060000</c:v>
                </c:pt>
                <c:pt idx="74">
                  <c:v>2086000</c:v>
                </c:pt>
                <c:pt idx="75">
                  <c:v>1968000</c:v>
                </c:pt>
                <c:pt idx="76">
                  <c:v>1970000</c:v>
                </c:pt>
                <c:pt idx="77">
                  <c:v>2002000</c:v>
                </c:pt>
                <c:pt idx="78">
                  <c:v>1934000</c:v>
                </c:pt>
                <c:pt idx="79">
                  <c:v>1764000</c:v>
                </c:pt>
                <c:pt idx="80">
                  <c:v>1754000</c:v>
                </c:pt>
                <c:pt idx="81">
                  <c:v>1621000</c:v>
                </c:pt>
                <c:pt idx="82">
                  <c:v>1693000</c:v>
                </c:pt>
                <c:pt idx="83">
                  <c:v>1771000</c:v>
                </c:pt>
                <c:pt idx="84">
                  <c:v>1424000</c:v>
                </c:pt>
                <c:pt idx="85">
                  <c:v>1002000</c:v>
                </c:pt>
                <c:pt idx="86">
                  <c:v>925000</c:v>
                </c:pt>
                <c:pt idx="87">
                  <c:v>1043000</c:v>
                </c:pt>
                <c:pt idx="88">
                  <c:v>1024000</c:v>
                </c:pt>
                <c:pt idx="89">
                  <c:v>975000</c:v>
                </c:pt>
                <c:pt idx="90">
                  <c:v>1028000</c:v>
                </c:pt>
                <c:pt idx="91">
                  <c:v>1043000</c:v>
                </c:pt>
                <c:pt idx="92">
                  <c:v>1203000</c:v>
                </c:pt>
                <c:pt idx="93">
                  <c:v>1194000</c:v>
                </c:pt>
                <c:pt idx="94">
                  <c:v>1103000</c:v>
                </c:pt>
                <c:pt idx="95">
                  <c:v>1015000</c:v>
                </c:pt>
                <c:pt idx="96">
                  <c:v>1020000</c:v>
                </c:pt>
                <c:pt idx="97">
                  <c:v>1052000</c:v>
                </c:pt>
                <c:pt idx="98">
                  <c:v>962000</c:v>
                </c:pt>
                <c:pt idx="99">
                  <c:v>850000</c:v>
                </c:pt>
                <c:pt idx="100">
                  <c:v>849000</c:v>
                </c:pt>
                <c:pt idx="101">
                  <c:v>894000</c:v>
                </c:pt>
                <c:pt idx="102">
                  <c:v>752000</c:v>
                </c:pt>
                <c:pt idx="103">
                  <c:v>741000</c:v>
                </c:pt>
                <c:pt idx="104">
                  <c:v>666000</c:v>
                </c:pt>
                <c:pt idx="105">
                  <c:v>700000</c:v>
                </c:pt>
                <c:pt idx="106">
                  <c:v>717000</c:v>
                </c:pt>
                <c:pt idx="107">
                  <c:v>861000</c:v>
                </c:pt>
                <c:pt idx="108">
                  <c:v>879000</c:v>
                </c:pt>
              </c:numCache>
            </c:numRef>
          </c:val>
          <c:smooth val="0"/>
          <c:extLst xmlns:c16r2="http://schemas.microsoft.com/office/drawing/2015/06/chart">
            <c:ext xmlns:c16="http://schemas.microsoft.com/office/drawing/2014/chart" uri="{C3380CC4-5D6E-409C-BE32-E72D297353CC}">
              <c16:uniqueId val="{00000001-7968-431F-8CBF-E23DF4F03280}"/>
            </c:ext>
          </c:extLst>
        </c:ser>
        <c:dLbls>
          <c:showLegendKey val="0"/>
          <c:showVal val="0"/>
          <c:showCatName val="0"/>
          <c:showSerName val="0"/>
          <c:showPercent val="0"/>
          <c:showBubbleSize val="0"/>
        </c:dLbls>
        <c:marker val="1"/>
        <c:smooth val="0"/>
        <c:axId val="546391928"/>
        <c:axId val="546391536"/>
      </c:lineChart>
      <c:dateAx>
        <c:axId val="546391928"/>
        <c:scaling>
          <c:orientation val="minMax"/>
        </c:scaling>
        <c:delete val="0"/>
        <c:axPos val="b"/>
        <c:numFmt formatCode="mmm\-yy" sourceLinked="0"/>
        <c:majorTickMark val="out"/>
        <c:minorTickMark val="none"/>
        <c:tickLblPos val="nextTo"/>
        <c:spPr>
          <a:ln w="3175">
            <a:solidFill>
              <a:srgbClr val="000000"/>
            </a:solidFill>
            <a:prstDash val="solid"/>
          </a:ln>
        </c:spPr>
        <c:txPr>
          <a:bodyPr rot="-2580000" vert="horz"/>
          <a:lstStyle/>
          <a:p>
            <a:pPr>
              <a:defRPr sz="950" b="0" i="0" u="none" strike="noStrike" baseline="0">
                <a:solidFill>
                  <a:srgbClr val="000000"/>
                </a:solidFill>
                <a:latin typeface="Arial"/>
                <a:ea typeface="Arial"/>
                <a:cs typeface="Arial"/>
              </a:defRPr>
            </a:pPr>
            <a:endParaRPr lang="en-US"/>
          </a:p>
        </c:txPr>
        <c:crossAx val="546391536"/>
        <c:crossesAt val="0"/>
        <c:auto val="1"/>
        <c:lblOffset val="100"/>
        <c:baseTimeUnit val="months"/>
        <c:majorUnit val="6"/>
        <c:majorTimeUnit val="months"/>
        <c:minorUnit val="3"/>
        <c:minorTimeUnit val="months"/>
      </c:dateAx>
      <c:valAx>
        <c:axId val="546391536"/>
        <c:scaling>
          <c:orientation val="minMax"/>
          <c:max val="5000000"/>
          <c:min val="-1000000"/>
        </c:scaling>
        <c:delete val="0"/>
        <c:axPos val="l"/>
        <c:majorGridlines>
          <c:spPr>
            <a:ln w="3175">
              <a:solidFill>
                <a:srgbClr val="C0C0C0"/>
              </a:solidFill>
              <a:prstDash val="sysDash"/>
            </a:ln>
          </c:spPr>
        </c:majorGridlines>
        <c:title>
          <c:tx>
            <c:rich>
              <a:bodyPr/>
              <a:lstStyle/>
              <a:p>
                <a:pPr>
                  <a:defRPr sz="1025" b="1" i="0" u="none" strike="noStrike" baseline="0">
                    <a:solidFill>
                      <a:srgbClr val="000000"/>
                    </a:solidFill>
                    <a:latin typeface="Arial"/>
                    <a:ea typeface="Arial"/>
                    <a:cs typeface="Arial"/>
                  </a:defRPr>
                </a:pPr>
                <a:r>
                  <a:rPr lang="en-US"/>
                  <a:t>$ Million</a:t>
                </a:r>
              </a:p>
            </c:rich>
          </c:tx>
          <c:layout>
            <c:manualLayout>
              <c:xMode val="edge"/>
              <c:yMode val="edge"/>
              <c:x val="2.2047244094488189E-2"/>
              <c:y val="0.420513782927393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546391928"/>
        <c:crosses val="autoZero"/>
        <c:crossBetween val="between"/>
        <c:majorUnit val="1000000"/>
        <c:dispUnits>
          <c:builtInUnit val="millions"/>
        </c:dispUnits>
      </c:valAx>
      <c:catAx>
        <c:axId val="546390752"/>
        <c:scaling>
          <c:orientation val="minMax"/>
        </c:scaling>
        <c:delete val="1"/>
        <c:axPos val="b"/>
        <c:majorTickMark val="out"/>
        <c:minorTickMark val="none"/>
        <c:tickLblPos val="nextTo"/>
        <c:crossAx val="546926424"/>
        <c:crosses val="autoZero"/>
        <c:auto val="1"/>
        <c:lblAlgn val="ctr"/>
        <c:lblOffset val="100"/>
        <c:noMultiLvlLbl val="0"/>
      </c:catAx>
      <c:valAx>
        <c:axId val="546926424"/>
        <c:scaling>
          <c:orientation val="minMax"/>
          <c:max val="5000000"/>
          <c:min val="-1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546390752"/>
        <c:crosses val="max"/>
        <c:crossBetween val="between"/>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5895404120443"/>
          <c:y val="3.6269430051813469E-2"/>
          <c:w val="0.82250396196513476"/>
          <c:h val="0.92487046632124348"/>
        </c:manualLayout>
      </c:layout>
      <c:barChart>
        <c:barDir val="col"/>
        <c:grouping val="clustered"/>
        <c:varyColors val="0"/>
        <c:ser>
          <c:idx val="1"/>
          <c:order val="1"/>
          <c:spPr>
            <a:solidFill>
              <a:srgbClr val="CCFFFF"/>
            </a:solidFill>
            <a:ln w="25400">
              <a:noFill/>
            </a:ln>
          </c:spPr>
          <c:invertIfNegative val="0"/>
          <c:val>
            <c:numRef>
              <c:f>'12Mo Totals'!$E$119:$E$227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25000000</c:v>
                </c:pt>
                <c:pt idx="14">
                  <c:v>25000000</c:v>
                </c:pt>
                <c:pt idx="15">
                  <c:v>25000000</c:v>
                </c:pt>
                <c:pt idx="16">
                  <c:v>25000000</c:v>
                </c:pt>
                <c:pt idx="17">
                  <c:v>25000000</c:v>
                </c:pt>
                <c:pt idx="18">
                  <c:v>25000000</c:v>
                </c:pt>
                <c:pt idx="19">
                  <c:v>25000000</c:v>
                </c:pt>
                <c:pt idx="20">
                  <c:v>25000000</c:v>
                </c:pt>
                <c:pt idx="21">
                  <c:v>25000000</c:v>
                </c:pt>
                <c:pt idx="22">
                  <c:v>25000000</c:v>
                </c:pt>
                <c:pt idx="23">
                  <c:v>25000000</c:v>
                </c:pt>
                <c:pt idx="24">
                  <c:v>25000000</c:v>
                </c:pt>
                <c:pt idx="25">
                  <c:v>0</c:v>
                </c:pt>
                <c:pt idx="26">
                  <c:v>0</c:v>
                </c:pt>
                <c:pt idx="27">
                  <c:v>0</c:v>
                </c:pt>
                <c:pt idx="28">
                  <c:v>0</c:v>
                </c:pt>
                <c:pt idx="29">
                  <c:v>0</c:v>
                </c:pt>
                <c:pt idx="30">
                  <c:v>0</c:v>
                </c:pt>
                <c:pt idx="31">
                  <c:v>0</c:v>
                </c:pt>
                <c:pt idx="32">
                  <c:v>0</c:v>
                </c:pt>
                <c:pt idx="33">
                  <c:v>0</c:v>
                </c:pt>
                <c:pt idx="34">
                  <c:v>0</c:v>
                </c:pt>
                <c:pt idx="35">
                  <c:v>0</c:v>
                </c:pt>
                <c:pt idx="36">
                  <c:v>0</c:v>
                </c:pt>
                <c:pt idx="37">
                  <c:v>25000000</c:v>
                </c:pt>
                <c:pt idx="38">
                  <c:v>25000000</c:v>
                </c:pt>
                <c:pt idx="39">
                  <c:v>25000000</c:v>
                </c:pt>
                <c:pt idx="40">
                  <c:v>25000000</c:v>
                </c:pt>
                <c:pt idx="41">
                  <c:v>25000000</c:v>
                </c:pt>
                <c:pt idx="42">
                  <c:v>25000000</c:v>
                </c:pt>
                <c:pt idx="43">
                  <c:v>25000000</c:v>
                </c:pt>
                <c:pt idx="44">
                  <c:v>25000000</c:v>
                </c:pt>
                <c:pt idx="45">
                  <c:v>25000000</c:v>
                </c:pt>
                <c:pt idx="46">
                  <c:v>25000000</c:v>
                </c:pt>
                <c:pt idx="47">
                  <c:v>25000000</c:v>
                </c:pt>
                <c:pt idx="48">
                  <c:v>25000000</c:v>
                </c:pt>
                <c:pt idx="49">
                  <c:v>0</c:v>
                </c:pt>
                <c:pt idx="50">
                  <c:v>0</c:v>
                </c:pt>
                <c:pt idx="51">
                  <c:v>0</c:v>
                </c:pt>
                <c:pt idx="52">
                  <c:v>0</c:v>
                </c:pt>
                <c:pt idx="53">
                  <c:v>0</c:v>
                </c:pt>
                <c:pt idx="54">
                  <c:v>0</c:v>
                </c:pt>
                <c:pt idx="55">
                  <c:v>0</c:v>
                </c:pt>
                <c:pt idx="56">
                  <c:v>0</c:v>
                </c:pt>
                <c:pt idx="57">
                  <c:v>0</c:v>
                </c:pt>
                <c:pt idx="58">
                  <c:v>0</c:v>
                </c:pt>
                <c:pt idx="59">
                  <c:v>0</c:v>
                </c:pt>
                <c:pt idx="60">
                  <c:v>0</c:v>
                </c:pt>
                <c:pt idx="61">
                  <c:v>25000000</c:v>
                </c:pt>
                <c:pt idx="62">
                  <c:v>25000000</c:v>
                </c:pt>
                <c:pt idx="63">
                  <c:v>25000000</c:v>
                </c:pt>
                <c:pt idx="64">
                  <c:v>25000000</c:v>
                </c:pt>
                <c:pt idx="65">
                  <c:v>25000000</c:v>
                </c:pt>
                <c:pt idx="66">
                  <c:v>25000000</c:v>
                </c:pt>
                <c:pt idx="67">
                  <c:v>25000000</c:v>
                </c:pt>
                <c:pt idx="68">
                  <c:v>25000000</c:v>
                </c:pt>
                <c:pt idx="69">
                  <c:v>25000000</c:v>
                </c:pt>
                <c:pt idx="70">
                  <c:v>25000000</c:v>
                </c:pt>
                <c:pt idx="71">
                  <c:v>25000000</c:v>
                </c:pt>
                <c:pt idx="72">
                  <c:v>25000000</c:v>
                </c:pt>
                <c:pt idx="73">
                  <c:v>0</c:v>
                </c:pt>
                <c:pt idx="74">
                  <c:v>0</c:v>
                </c:pt>
                <c:pt idx="75">
                  <c:v>0</c:v>
                </c:pt>
                <c:pt idx="76">
                  <c:v>0</c:v>
                </c:pt>
                <c:pt idx="77">
                  <c:v>0</c:v>
                </c:pt>
                <c:pt idx="78">
                  <c:v>0</c:v>
                </c:pt>
                <c:pt idx="79">
                  <c:v>0</c:v>
                </c:pt>
                <c:pt idx="80">
                  <c:v>0</c:v>
                </c:pt>
                <c:pt idx="81">
                  <c:v>0</c:v>
                </c:pt>
                <c:pt idx="82">
                  <c:v>0</c:v>
                </c:pt>
                <c:pt idx="83">
                  <c:v>0</c:v>
                </c:pt>
                <c:pt idx="84">
                  <c:v>0</c:v>
                </c:pt>
                <c:pt idx="85">
                  <c:v>25000000</c:v>
                </c:pt>
                <c:pt idx="86">
                  <c:v>25000000</c:v>
                </c:pt>
                <c:pt idx="87">
                  <c:v>25000000</c:v>
                </c:pt>
                <c:pt idx="88">
                  <c:v>25000000</c:v>
                </c:pt>
                <c:pt idx="89">
                  <c:v>25000000</c:v>
                </c:pt>
                <c:pt idx="90">
                  <c:v>25000000</c:v>
                </c:pt>
                <c:pt idx="91">
                  <c:v>25000000</c:v>
                </c:pt>
                <c:pt idx="92">
                  <c:v>25000000</c:v>
                </c:pt>
                <c:pt idx="93">
                  <c:v>25000000</c:v>
                </c:pt>
                <c:pt idx="94">
                  <c:v>25000000</c:v>
                </c:pt>
                <c:pt idx="95">
                  <c:v>25000000</c:v>
                </c:pt>
                <c:pt idx="96">
                  <c:v>25000000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46B2-4171-A349-FADF70A03E00}"/>
            </c:ext>
          </c:extLst>
        </c:ser>
        <c:dLbls>
          <c:showLegendKey val="0"/>
          <c:showVal val="0"/>
          <c:showCatName val="0"/>
          <c:showSerName val="0"/>
          <c:showPercent val="0"/>
          <c:showBubbleSize val="0"/>
        </c:dLbls>
        <c:gapWidth val="0"/>
        <c:axId val="546928384"/>
        <c:axId val="546927992"/>
      </c:barChart>
      <c:lineChart>
        <c:grouping val="standard"/>
        <c:varyColors val="0"/>
        <c:ser>
          <c:idx val="0"/>
          <c:order val="0"/>
          <c:tx>
            <c:strRef>
              <c:f>'12Mo Totals'!$E$4</c:f>
              <c:strCache>
                <c:ptCount val="1"/>
                <c:pt idx="0">
                  <c:v>Utilities</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Totals'!$E$5:$E$113</c:f>
              <c:numCache>
                <c:formatCode>General</c:formatCode>
                <c:ptCount val="109"/>
                <c:pt idx="0">
                  <c:v>5159000</c:v>
                </c:pt>
                <c:pt idx="1">
                  <c:v>4126000</c:v>
                </c:pt>
                <c:pt idx="2">
                  <c:v>4037000</c:v>
                </c:pt>
                <c:pt idx="3">
                  <c:v>2727000</c:v>
                </c:pt>
                <c:pt idx="4">
                  <c:v>2730000</c:v>
                </c:pt>
                <c:pt idx="5">
                  <c:v>1787000</c:v>
                </c:pt>
                <c:pt idx="6">
                  <c:v>1784000</c:v>
                </c:pt>
                <c:pt idx="7">
                  <c:v>1689000</c:v>
                </c:pt>
                <c:pt idx="8">
                  <c:v>1675000</c:v>
                </c:pt>
                <c:pt idx="9">
                  <c:v>2100000</c:v>
                </c:pt>
                <c:pt idx="10">
                  <c:v>2817000</c:v>
                </c:pt>
                <c:pt idx="11">
                  <c:v>-1840000</c:v>
                </c:pt>
                <c:pt idx="12">
                  <c:v>-1634000</c:v>
                </c:pt>
                <c:pt idx="13">
                  <c:v>-1599000</c:v>
                </c:pt>
                <c:pt idx="14">
                  <c:v>-1217000</c:v>
                </c:pt>
                <c:pt idx="15">
                  <c:v>-1076000</c:v>
                </c:pt>
                <c:pt idx="16">
                  <c:v>-1129000</c:v>
                </c:pt>
                <c:pt idx="17">
                  <c:v>-1197000</c:v>
                </c:pt>
                <c:pt idx="18">
                  <c:v>-1203000</c:v>
                </c:pt>
                <c:pt idx="19">
                  <c:v>-1102000</c:v>
                </c:pt>
                <c:pt idx="20">
                  <c:v>-1125000</c:v>
                </c:pt>
                <c:pt idx="21">
                  <c:v>-1058000</c:v>
                </c:pt>
                <c:pt idx="22">
                  <c:v>-1781000</c:v>
                </c:pt>
                <c:pt idx="23">
                  <c:v>1785000</c:v>
                </c:pt>
                <c:pt idx="24">
                  <c:v>2344000</c:v>
                </c:pt>
                <c:pt idx="25">
                  <c:v>2334000</c:v>
                </c:pt>
                <c:pt idx="26">
                  <c:v>2134000</c:v>
                </c:pt>
                <c:pt idx="27">
                  <c:v>1798000</c:v>
                </c:pt>
                <c:pt idx="28">
                  <c:v>1421000</c:v>
                </c:pt>
                <c:pt idx="29">
                  <c:v>1229000</c:v>
                </c:pt>
                <c:pt idx="30">
                  <c:v>1230000</c:v>
                </c:pt>
                <c:pt idx="31">
                  <c:v>1554000</c:v>
                </c:pt>
                <c:pt idx="32">
                  <c:v>1193000</c:v>
                </c:pt>
                <c:pt idx="33">
                  <c:v>998000</c:v>
                </c:pt>
                <c:pt idx="34">
                  <c:v>901000</c:v>
                </c:pt>
                <c:pt idx="35">
                  <c:v>981000</c:v>
                </c:pt>
                <c:pt idx="36">
                  <c:v>0</c:v>
                </c:pt>
                <c:pt idx="37">
                  <c:v>-6000</c:v>
                </c:pt>
                <c:pt idx="38">
                  <c:v>-349000</c:v>
                </c:pt>
                <c:pt idx="39">
                  <c:v>-185000</c:v>
                </c:pt>
                <c:pt idx="40">
                  <c:v>326000</c:v>
                </c:pt>
                <c:pt idx="41">
                  <c:v>605000</c:v>
                </c:pt>
                <c:pt idx="42">
                  <c:v>484000</c:v>
                </c:pt>
                <c:pt idx="43">
                  <c:v>70000</c:v>
                </c:pt>
                <c:pt idx="44">
                  <c:v>318000</c:v>
                </c:pt>
                <c:pt idx="45">
                  <c:v>160000</c:v>
                </c:pt>
                <c:pt idx="46">
                  <c:v>181000</c:v>
                </c:pt>
                <c:pt idx="47">
                  <c:v>282000</c:v>
                </c:pt>
                <c:pt idx="48">
                  <c:v>440000</c:v>
                </c:pt>
                <c:pt idx="49">
                  <c:v>223000</c:v>
                </c:pt>
                <c:pt idx="50">
                  <c:v>290000</c:v>
                </c:pt>
                <c:pt idx="51">
                  <c:v>-334000</c:v>
                </c:pt>
                <c:pt idx="52">
                  <c:v>-431000</c:v>
                </c:pt>
                <c:pt idx="53">
                  <c:v>-144000</c:v>
                </c:pt>
                <c:pt idx="54">
                  <c:v>-23000</c:v>
                </c:pt>
                <c:pt idx="55">
                  <c:v>160000</c:v>
                </c:pt>
                <c:pt idx="56">
                  <c:v>1100000</c:v>
                </c:pt>
                <c:pt idx="57">
                  <c:v>1463000</c:v>
                </c:pt>
                <c:pt idx="58">
                  <c:v>1545000</c:v>
                </c:pt>
                <c:pt idx="59">
                  <c:v>2119000</c:v>
                </c:pt>
                <c:pt idx="60">
                  <c:v>2017000</c:v>
                </c:pt>
                <c:pt idx="61">
                  <c:v>2240000</c:v>
                </c:pt>
                <c:pt idx="62">
                  <c:v>2401000</c:v>
                </c:pt>
                <c:pt idx="63">
                  <c:v>2720000</c:v>
                </c:pt>
                <c:pt idx="64">
                  <c:v>2616000</c:v>
                </c:pt>
                <c:pt idx="65">
                  <c:v>3000000</c:v>
                </c:pt>
                <c:pt idx="66">
                  <c:v>3000000</c:v>
                </c:pt>
                <c:pt idx="67">
                  <c:v>2902000</c:v>
                </c:pt>
                <c:pt idx="68">
                  <c:v>2926000</c:v>
                </c:pt>
                <c:pt idx="69">
                  <c:v>2855000</c:v>
                </c:pt>
                <c:pt idx="70">
                  <c:v>601000</c:v>
                </c:pt>
                <c:pt idx="71">
                  <c:v>956000</c:v>
                </c:pt>
                <c:pt idx="72">
                  <c:v>1053000</c:v>
                </c:pt>
                <c:pt idx="73">
                  <c:v>2092000</c:v>
                </c:pt>
                <c:pt idx="74">
                  <c:v>2081000</c:v>
                </c:pt>
                <c:pt idx="75">
                  <c:v>4779000</c:v>
                </c:pt>
                <c:pt idx="76">
                  <c:v>4963000</c:v>
                </c:pt>
                <c:pt idx="77">
                  <c:v>8491000</c:v>
                </c:pt>
                <c:pt idx="78">
                  <c:v>8490000</c:v>
                </c:pt>
                <c:pt idx="79">
                  <c:v>8486000</c:v>
                </c:pt>
                <c:pt idx="80">
                  <c:v>11011000</c:v>
                </c:pt>
                <c:pt idx="81">
                  <c:v>11223000</c:v>
                </c:pt>
                <c:pt idx="82">
                  <c:v>13600000</c:v>
                </c:pt>
                <c:pt idx="83">
                  <c:v>15849000</c:v>
                </c:pt>
                <c:pt idx="84">
                  <c:v>15852000</c:v>
                </c:pt>
                <c:pt idx="85">
                  <c:v>16621000</c:v>
                </c:pt>
                <c:pt idx="86">
                  <c:v>16638000</c:v>
                </c:pt>
                <c:pt idx="87">
                  <c:v>15953000</c:v>
                </c:pt>
                <c:pt idx="88">
                  <c:v>15866000</c:v>
                </c:pt>
                <c:pt idx="89">
                  <c:v>17384000</c:v>
                </c:pt>
                <c:pt idx="90">
                  <c:v>17386000</c:v>
                </c:pt>
                <c:pt idx="91">
                  <c:v>17403000</c:v>
                </c:pt>
                <c:pt idx="92">
                  <c:v>18922000</c:v>
                </c:pt>
                <c:pt idx="93">
                  <c:v>18756000</c:v>
                </c:pt>
                <c:pt idx="94">
                  <c:v>18660000</c:v>
                </c:pt>
                <c:pt idx="95">
                  <c:v>18409000</c:v>
                </c:pt>
                <c:pt idx="96">
                  <c:v>18321000</c:v>
                </c:pt>
                <c:pt idx="97">
                  <c:v>16514000</c:v>
                </c:pt>
                <c:pt idx="98">
                  <c:v>16494000</c:v>
                </c:pt>
                <c:pt idx="99">
                  <c:v>18517000</c:v>
                </c:pt>
                <c:pt idx="100">
                  <c:v>18515000</c:v>
                </c:pt>
                <c:pt idx="101">
                  <c:v>19537000</c:v>
                </c:pt>
                <c:pt idx="102">
                  <c:v>19533000</c:v>
                </c:pt>
                <c:pt idx="103">
                  <c:v>19503000</c:v>
                </c:pt>
                <c:pt idx="104">
                  <c:v>15580000</c:v>
                </c:pt>
                <c:pt idx="105">
                  <c:v>15537000</c:v>
                </c:pt>
                <c:pt idx="106">
                  <c:v>15499000</c:v>
                </c:pt>
                <c:pt idx="107">
                  <c:v>16298000</c:v>
                </c:pt>
                <c:pt idx="108">
                  <c:v>16390000</c:v>
                </c:pt>
              </c:numCache>
            </c:numRef>
          </c:val>
          <c:smooth val="0"/>
          <c:extLst xmlns:c16r2="http://schemas.microsoft.com/office/drawing/2015/06/chart">
            <c:ext xmlns:c16="http://schemas.microsoft.com/office/drawing/2014/chart" uri="{C3380CC4-5D6E-409C-BE32-E72D297353CC}">
              <c16:uniqueId val="{00000001-46B2-4171-A349-FADF70A03E00}"/>
            </c:ext>
          </c:extLst>
        </c:ser>
        <c:dLbls>
          <c:showLegendKey val="0"/>
          <c:showVal val="0"/>
          <c:showCatName val="0"/>
          <c:showSerName val="0"/>
          <c:showPercent val="0"/>
          <c:showBubbleSize val="0"/>
        </c:dLbls>
        <c:marker val="1"/>
        <c:smooth val="0"/>
        <c:axId val="546925640"/>
        <c:axId val="546925248"/>
      </c:lineChart>
      <c:dateAx>
        <c:axId val="546925640"/>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546925248"/>
        <c:crosses val="autoZero"/>
        <c:auto val="1"/>
        <c:lblOffset val="100"/>
        <c:baseTimeUnit val="months"/>
        <c:majorUnit val="6"/>
        <c:majorTimeUnit val="months"/>
        <c:minorUnit val="3"/>
        <c:minorTimeUnit val="months"/>
      </c:dateAx>
      <c:valAx>
        <c:axId val="546925248"/>
        <c:scaling>
          <c:orientation val="minMax"/>
          <c:min val="-500000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Millions</a:t>
                </a:r>
              </a:p>
            </c:rich>
          </c:tx>
          <c:layout>
            <c:manualLayout>
              <c:xMode val="edge"/>
              <c:yMode val="edge"/>
              <c:x val="2.2047244094488189E-2"/>
              <c:y val="0.428206111541756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6925640"/>
        <c:crosses val="autoZero"/>
        <c:crossBetween val="between"/>
        <c:dispUnits>
          <c:builtInUnit val="millions"/>
        </c:dispUnits>
      </c:valAx>
      <c:catAx>
        <c:axId val="546928384"/>
        <c:scaling>
          <c:orientation val="minMax"/>
        </c:scaling>
        <c:delete val="1"/>
        <c:axPos val="b"/>
        <c:majorTickMark val="out"/>
        <c:minorTickMark val="none"/>
        <c:tickLblPos val="nextTo"/>
        <c:crossAx val="546927992"/>
        <c:crosses val="autoZero"/>
        <c:auto val="1"/>
        <c:lblAlgn val="ctr"/>
        <c:lblOffset val="100"/>
        <c:noMultiLvlLbl val="0"/>
      </c:catAx>
      <c:valAx>
        <c:axId val="546927992"/>
        <c:scaling>
          <c:orientation val="minMax"/>
          <c:max val="25000000"/>
          <c:min val="-500000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6928384"/>
        <c:crosses val="max"/>
        <c:crossBetween val="between"/>
        <c:dispUnits>
          <c:builtInUnit val="millions"/>
        </c:dispUnits>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5895404120443"/>
          <c:y val="3.8461538461538464E-2"/>
          <c:w val="0.82250396196513476"/>
          <c:h val="0.79743589743589749"/>
        </c:manualLayout>
      </c:layout>
      <c:barChart>
        <c:barDir val="col"/>
        <c:grouping val="clustered"/>
        <c:varyColors val="0"/>
        <c:ser>
          <c:idx val="1"/>
          <c:order val="1"/>
          <c:spPr>
            <a:solidFill>
              <a:srgbClr val="CCFFFF"/>
            </a:solidFill>
            <a:ln w="25400">
              <a:noFill/>
            </a:ln>
          </c:spPr>
          <c:invertIfNegative val="0"/>
          <c:val>
            <c:numRef>
              <c:f>'12Mo Totals'!$F$119:$F$227</c:f>
              <c:numCache>
                <c:formatCode>General</c:formatCode>
                <c:ptCount val="109"/>
                <c:pt idx="0">
                  <c:v>0</c:v>
                </c:pt>
                <c:pt idx="1">
                  <c:v>0</c:v>
                </c:pt>
                <c:pt idx="2">
                  <c:v>0</c:v>
                </c:pt>
                <c:pt idx="3">
                  <c:v>0</c:v>
                </c:pt>
                <c:pt idx="4">
                  <c:v>0</c:v>
                </c:pt>
                <c:pt idx="5">
                  <c:v>0</c:v>
                </c:pt>
                <c:pt idx="6">
                  <c:v>0</c:v>
                </c:pt>
                <c:pt idx="7">
                  <c:v>0</c:v>
                </c:pt>
                <c:pt idx="8">
                  <c:v>0</c:v>
                </c:pt>
                <c:pt idx="9">
                  <c:v>0</c:v>
                </c:pt>
                <c:pt idx="10">
                  <c:v>0</c:v>
                </c:pt>
                <c:pt idx="11">
                  <c:v>0</c:v>
                </c:pt>
                <c:pt idx="12">
                  <c:v>0</c:v>
                </c:pt>
                <c:pt idx="13">
                  <c:v>25000000</c:v>
                </c:pt>
                <c:pt idx="14">
                  <c:v>25000000</c:v>
                </c:pt>
                <c:pt idx="15">
                  <c:v>25000000</c:v>
                </c:pt>
                <c:pt idx="16">
                  <c:v>25000000</c:v>
                </c:pt>
                <c:pt idx="17">
                  <c:v>25000000</c:v>
                </c:pt>
                <c:pt idx="18">
                  <c:v>25000000</c:v>
                </c:pt>
                <c:pt idx="19">
                  <c:v>25000000</c:v>
                </c:pt>
                <c:pt idx="20">
                  <c:v>25000000</c:v>
                </c:pt>
                <c:pt idx="21">
                  <c:v>25000000</c:v>
                </c:pt>
                <c:pt idx="22">
                  <c:v>25000000</c:v>
                </c:pt>
                <c:pt idx="23">
                  <c:v>25000000</c:v>
                </c:pt>
                <c:pt idx="24">
                  <c:v>25000000</c:v>
                </c:pt>
                <c:pt idx="25">
                  <c:v>0</c:v>
                </c:pt>
                <c:pt idx="26">
                  <c:v>0</c:v>
                </c:pt>
                <c:pt idx="27">
                  <c:v>0</c:v>
                </c:pt>
                <c:pt idx="28">
                  <c:v>0</c:v>
                </c:pt>
                <c:pt idx="29">
                  <c:v>0</c:v>
                </c:pt>
                <c:pt idx="30">
                  <c:v>0</c:v>
                </c:pt>
                <c:pt idx="31">
                  <c:v>0</c:v>
                </c:pt>
                <c:pt idx="32">
                  <c:v>0</c:v>
                </c:pt>
                <c:pt idx="33">
                  <c:v>0</c:v>
                </c:pt>
                <c:pt idx="34">
                  <c:v>0</c:v>
                </c:pt>
                <c:pt idx="35">
                  <c:v>0</c:v>
                </c:pt>
                <c:pt idx="36">
                  <c:v>0</c:v>
                </c:pt>
                <c:pt idx="37">
                  <c:v>25000000</c:v>
                </c:pt>
                <c:pt idx="38">
                  <c:v>25000000</c:v>
                </c:pt>
                <c:pt idx="39">
                  <c:v>25000000</c:v>
                </c:pt>
                <c:pt idx="40">
                  <c:v>25000000</c:v>
                </c:pt>
                <c:pt idx="41">
                  <c:v>25000000</c:v>
                </c:pt>
                <c:pt idx="42">
                  <c:v>25000000</c:v>
                </c:pt>
                <c:pt idx="43">
                  <c:v>25000000</c:v>
                </c:pt>
                <c:pt idx="44">
                  <c:v>25000000</c:v>
                </c:pt>
                <c:pt idx="45">
                  <c:v>25000000</c:v>
                </c:pt>
                <c:pt idx="46">
                  <c:v>25000000</c:v>
                </c:pt>
                <c:pt idx="47">
                  <c:v>25000000</c:v>
                </c:pt>
                <c:pt idx="48">
                  <c:v>25000000</c:v>
                </c:pt>
                <c:pt idx="49">
                  <c:v>0</c:v>
                </c:pt>
                <c:pt idx="50">
                  <c:v>0</c:v>
                </c:pt>
                <c:pt idx="51">
                  <c:v>0</c:v>
                </c:pt>
                <c:pt idx="52">
                  <c:v>0</c:v>
                </c:pt>
                <c:pt idx="53">
                  <c:v>0</c:v>
                </c:pt>
                <c:pt idx="54">
                  <c:v>0</c:v>
                </c:pt>
                <c:pt idx="55">
                  <c:v>0</c:v>
                </c:pt>
                <c:pt idx="56">
                  <c:v>0</c:v>
                </c:pt>
                <c:pt idx="57">
                  <c:v>0</c:v>
                </c:pt>
                <c:pt idx="58">
                  <c:v>0</c:v>
                </c:pt>
                <c:pt idx="59">
                  <c:v>0</c:v>
                </c:pt>
                <c:pt idx="60">
                  <c:v>0</c:v>
                </c:pt>
                <c:pt idx="61">
                  <c:v>25000000</c:v>
                </c:pt>
                <c:pt idx="62">
                  <c:v>25000000</c:v>
                </c:pt>
                <c:pt idx="63">
                  <c:v>25000000</c:v>
                </c:pt>
                <c:pt idx="64">
                  <c:v>25000000</c:v>
                </c:pt>
                <c:pt idx="65">
                  <c:v>25000000</c:v>
                </c:pt>
                <c:pt idx="66">
                  <c:v>25000000</c:v>
                </c:pt>
                <c:pt idx="67">
                  <c:v>25000000</c:v>
                </c:pt>
                <c:pt idx="68">
                  <c:v>25000000</c:v>
                </c:pt>
                <c:pt idx="69">
                  <c:v>25000000</c:v>
                </c:pt>
                <c:pt idx="70">
                  <c:v>25000000</c:v>
                </c:pt>
                <c:pt idx="71">
                  <c:v>25000000</c:v>
                </c:pt>
                <c:pt idx="72">
                  <c:v>25000000</c:v>
                </c:pt>
                <c:pt idx="73">
                  <c:v>0</c:v>
                </c:pt>
                <c:pt idx="74">
                  <c:v>0</c:v>
                </c:pt>
                <c:pt idx="75">
                  <c:v>0</c:v>
                </c:pt>
                <c:pt idx="76">
                  <c:v>0</c:v>
                </c:pt>
                <c:pt idx="77">
                  <c:v>0</c:v>
                </c:pt>
                <c:pt idx="78">
                  <c:v>0</c:v>
                </c:pt>
                <c:pt idx="79">
                  <c:v>0</c:v>
                </c:pt>
                <c:pt idx="80">
                  <c:v>0</c:v>
                </c:pt>
                <c:pt idx="81">
                  <c:v>0</c:v>
                </c:pt>
                <c:pt idx="82">
                  <c:v>0</c:v>
                </c:pt>
                <c:pt idx="83">
                  <c:v>0</c:v>
                </c:pt>
                <c:pt idx="84">
                  <c:v>0</c:v>
                </c:pt>
                <c:pt idx="85">
                  <c:v>25000000</c:v>
                </c:pt>
                <c:pt idx="86">
                  <c:v>25000000</c:v>
                </c:pt>
                <c:pt idx="87">
                  <c:v>25000000</c:v>
                </c:pt>
                <c:pt idx="88">
                  <c:v>25000000</c:v>
                </c:pt>
                <c:pt idx="89">
                  <c:v>25000000</c:v>
                </c:pt>
                <c:pt idx="90">
                  <c:v>25000000</c:v>
                </c:pt>
                <c:pt idx="91">
                  <c:v>25000000</c:v>
                </c:pt>
                <c:pt idx="92">
                  <c:v>25000000</c:v>
                </c:pt>
                <c:pt idx="93">
                  <c:v>25000000</c:v>
                </c:pt>
                <c:pt idx="94">
                  <c:v>25000000</c:v>
                </c:pt>
                <c:pt idx="95">
                  <c:v>25000000</c:v>
                </c:pt>
                <c:pt idx="96">
                  <c:v>25000000</c:v>
                </c:pt>
                <c:pt idx="97">
                  <c:v>0</c:v>
                </c:pt>
                <c:pt idx="98">
                  <c:v>0</c:v>
                </c:pt>
                <c:pt idx="99">
                  <c:v>0</c:v>
                </c:pt>
                <c:pt idx="100">
                  <c:v>0</c:v>
                </c:pt>
                <c:pt idx="101">
                  <c:v>0</c:v>
                </c:pt>
                <c:pt idx="102">
                  <c:v>0</c:v>
                </c:pt>
                <c:pt idx="103">
                  <c:v>0</c:v>
                </c:pt>
                <c:pt idx="104">
                  <c:v>0</c:v>
                </c:pt>
                <c:pt idx="105">
                  <c:v>0</c:v>
                </c:pt>
                <c:pt idx="106">
                  <c:v>0</c:v>
                </c:pt>
                <c:pt idx="107">
                  <c:v>0</c:v>
                </c:pt>
                <c:pt idx="108">
                  <c:v>0</c:v>
                </c:pt>
              </c:numCache>
            </c:numRef>
          </c:val>
          <c:extLst xmlns:c16r2="http://schemas.microsoft.com/office/drawing/2015/06/chart">
            <c:ext xmlns:c16="http://schemas.microsoft.com/office/drawing/2014/chart" uri="{C3380CC4-5D6E-409C-BE32-E72D297353CC}">
              <c16:uniqueId val="{00000000-9E90-48F5-BBFF-A3F3FA61DEB7}"/>
            </c:ext>
          </c:extLst>
        </c:ser>
        <c:dLbls>
          <c:showLegendKey val="0"/>
          <c:showVal val="0"/>
          <c:showCatName val="0"/>
          <c:showSerName val="0"/>
          <c:showPercent val="0"/>
          <c:showBubbleSize val="0"/>
        </c:dLbls>
        <c:gapWidth val="0"/>
        <c:axId val="608140000"/>
        <c:axId val="608140392"/>
      </c:barChart>
      <c:lineChart>
        <c:grouping val="standard"/>
        <c:varyColors val="0"/>
        <c:ser>
          <c:idx val="0"/>
          <c:order val="0"/>
          <c:tx>
            <c:strRef>
              <c:f>'12Mo Totals'!$F$4</c:f>
              <c:strCache>
                <c:ptCount val="1"/>
                <c:pt idx="0">
                  <c:v>Construction</c:v>
                </c:pt>
              </c:strCache>
            </c:strRef>
          </c:tx>
          <c:spPr>
            <a:ln w="25400">
              <a:solidFill>
                <a:srgbClr val="000080"/>
              </a:solidFill>
              <a:prstDash val="solid"/>
            </a:ln>
          </c:spPr>
          <c:marker>
            <c:symbol val="none"/>
          </c:marker>
          <c:cat>
            <c:numRef>
              <c:f>'12Mo Totals'!$B$5:$B$113</c:f>
              <c:numCache>
                <c:formatCode>[$-409]mmm\-yy;@</c:formatCode>
                <c:ptCount val="10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numCache>
            </c:numRef>
          </c:cat>
          <c:val>
            <c:numRef>
              <c:f>'12Mo Totals'!$F$5:$F$113</c:f>
              <c:numCache>
                <c:formatCode>General</c:formatCode>
                <c:ptCount val="109"/>
                <c:pt idx="0">
                  <c:v>10404000</c:v>
                </c:pt>
                <c:pt idx="1">
                  <c:v>10645000</c:v>
                </c:pt>
                <c:pt idx="2">
                  <c:v>10500000</c:v>
                </c:pt>
                <c:pt idx="3">
                  <c:v>10867000</c:v>
                </c:pt>
                <c:pt idx="4">
                  <c:v>10163000</c:v>
                </c:pt>
                <c:pt idx="5">
                  <c:v>10014000</c:v>
                </c:pt>
                <c:pt idx="6">
                  <c:v>9900000</c:v>
                </c:pt>
                <c:pt idx="7">
                  <c:v>10233000</c:v>
                </c:pt>
                <c:pt idx="8">
                  <c:v>10040000</c:v>
                </c:pt>
                <c:pt idx="9">
                  <c:v>10455000</c:v>
                </c:pt>
                <c:pt idx="10">
                  <c:v>10417000</c:v>
                </c:pt>
                <c:pt idx="11">
                  <c:v>11645000</c:v>
                </c:pt>
                <c:pt idx="12">
                  <c:v>11713000</c:v>
                </c:pt>
                <c:pt idx="13">
                  <c:v>11667000</c:v>
                </c:pt>
                <c:pt idx="14">
                  <c:v>11593000</c:v>
                </c:pt>
                <c:pt idx="15">
                  <c:v>11354000</c:v>
                </c:pt>
                <c:pt idx="16">
                  <c:v>11880000</c:v>
                </c:pt>
                <c:pt idx="17">
                  <c:v>12127000</c:v>
                </c:pt>
                <c:pt idx="18">
                  <c:v>12020000</c:v>
                </c:pt>
                <c:pt idx="19">
                  <c:v>11776000</c:v>
                </c:pt>
                <c:pt idx="20">
                  <c:v>11926000</c:v>
                </c:pt>
                <c:pt idx="21">
                  <c:v>12008000</c:v>
                </c:pt>
                <c:pt idx="22">
                  <c:v>12211000</c:v>
                </c:pt>
                <c:pt idx="23">
                  <c:v>11278000</c:v>
                </c:pt>
                <c:pt idx="24">
                  <c:v>11209000</c:v>
                </c:pt>
                <c:pt idx="25">
                  <c:v>11010000</c:v>
                </c:pt>
                <c:pt idx="26">
                  <c:v>11273000</c:v>
                </c:pt>
                <c:pt idx="27">
                  <c:v>10835000</c:v>
                </c:pt>
                <c:pt idx="28">
                  <c:v>10281000</c:v>
                </c:pt>
                <c:pt idx="29">
                  <c:v>11023000</c:v>
                </c:pt>
                <c:pt idx="30">
                  <c:v>11130000</c:v>
                </c:pt>
                <c:pt idx="31">
                  <c:v>11212000</c:v>
                </c:pt>
                <c:pt idx="32">
                  <c:v>13218000</c:v>
                </c:pt>
                <c:pt idx="33">
                  <c:v>12756000</c:v>
                </c:pt>
                <c:pt idx="34">
                  <c:v>12217000</c:v>
                </c:pt>
                <c:pt idx="35">
                  <c:v>12284000</c:v>
                </c:pt>
                <c:pt idx="36">
                  <c:v>11266000</c:v>
                </c:pt>
                <c:pt idx="37">
                  <c:v>11095000</c:v>
                </c:pt>
                <c:pt idx="38">
                  <c:v>11013000</c:v>
                </c:pt>
                <c:pt idx="39">
                  <c:v>10747000</c:v>
                </c:pt>
                <c:pt idx="40">
                  <c:v>11091000</c:v>
                </c:pt>
                <c:pt idx="41">
                  <c:v>9832000</c:v>
                </c:pt>
                <c:pt idx="42">
                  <c:v>10378000</c:v>
                </c:pt>
                <c:pt idx="43">
                  <c:v>10195000</c:v>
                </c:pt>
                <c:pt idx="44">
                  <c:v>7322000</c:v>
                </c:pt>
                <c:pt idx="45">
                  <c:v>7230000</c:v>
                </c:pt>
                <c:pt idx="46">
                  <c:v>7606000</c:v>
                </c:pt>
                <c:pt idx="47">
                  <c:v>8043000</c:v>
                </c:pt>
                <c:pt idx="48">
                  <c:v>9097000</c:v>
                </c:pt>
                <c:pt idx="49">
                  <c:v>9238000</c:v>
                </c:pt>
                <c:pt idx="50">
                  <c:v>9358000</c:v>
                </c:pt>
                <c:pt idx="51">
                  <c:v>8946000</c:v>
                </c:pt>
                <c:pt idx="52">
                  <c:v>8376000</c:v>
                </c:pt>
                <c:pt idx="53">
                  <c:v>8423000</c:v>
                </c:pt>
                <c:pt idx="54">
                  <c:v>8117000</c:v>
                </c:pt>
                <c:pt idx="55">
                  <c:v>8279000</c:v>
                </c:pt>
                <c:pt idx="56">
                  <c:v>8202000</c:v>
                </c:pt>
                <c:pt idx="57">
                  <c:v>8410000</c:v>
                </c:pt>
                <c:pt idx="58">
                  <c:v>8486000</c:v>
                </c:pt>
                <c:pt idx="59">
                  <c:v>7785000</c:v>
                </c:pt>
                <c:pt idx="60">
                  <c:v>8239000</c:v>
                </c:pt>
                <c:pt idx="61">
                  <c:v>8807000</c:v>
                </c:pt>
                <c:pt idx="62">
                  <c:v>8792000</c:v>
                </c:pt>
                <c:pt idx="63">
                  <c:v>9036000</c:v>
                </c:pt>
                <c:pt idx="64">
                  <c:v>9200000</c:v>
                </c:pt>
                <c:pt idx="65">
                  <c:v>10008000</c:v>
                </c:pt>
                <c:pt idx="66">
                  <c:v>10268000</c:v>
                </c:pt>
                <c:pt idx="67">
                  <c:v>10292000</c:v>
                </c:pt>
                <c:pt idx="68">
                  <c:v>11326000</c:v>
                </c:pt>
                <c:pt idx="69">
                  <c:v>11575000</c:v>
                </c:pt>
                <c:pt idx="70">
                  <c:v>11547000</c:v>
                </c:pt>
                <c:pt idx="71">
                  <c:v>12496000</c:v>
                </c:pt>
                <c:pt idx="72">
                  <c:v>12452000</c:v>
                </c:pt>
                <c:pt idx="73">
                  <c:v>12017000</c:v>
                </c:pt>
                <c:pt idx="74">
                  <c:v>12399000</c:v>
                </c:pt>
                <c:pt idx="75">
                  <c:v>13499000</c:v>
                </c:pt>
                <c:pt idx="76">
                  <c:v>13584000</c:v>
                </c:pt>
                <c:pt idx="77">
                  <c:v>13710000</c:v>
                </c:pt>
                <c:pt idx="78">
                  <c:v>12925000</c:v>
                </c:pt>
                <c:pt idx="79">
                  <c:v>12990000</c:v>
                </c:pt>
                <c:pt idx="80">
                  <c:v>13905000</c:v>
                </c:pt>
                <c:pt idx="81">
                  <c:v>13658000</c:v>
                </c:pt>
                <c:pt idx="82">
                  <c:v>13643000</c:v>
                </c:pt>
                <c:pt idx="83">
                  <c:v>13337000</c:v>
                </c:pt>
                <c:pt idx="84">
                  <c:v>13397000</c:v>
                </c:pt>
                <c:pt idx="85">
                  <c:v>13333000</c:v>
                </c:pt>
                <c:pt idx="86">
                  <c:v>14039000</c:v>
                </c:pt>
                <c:pt idx="87">
                  <c:v>15693000</c:v>
                </c:pt>
                <c:pt idx="88">
                  <c:v>16549000</c:v>
                </c:pt>
                <c:pt idx="89">
                  <c:v>17976000</c:v>
                </c:pt>
                <c:pt idx="90">
                  <c:v>18595000</c:v>
                </c:pt>
                <c:pt idx="91">
                  <c:v>18891000</c:v>
                </c:pt>
                <c:pt idx="92">
                  <c:v>19389000</c:v>
                </c:pt>
                <c:pt idx="93">
                  <c:v>20035000</c:v>
                </c:pt>
                <c:pt idx="94">
                  <c:v>20037000</c:v>
                </c:pt>
                <c:pt idx="95">
                  <c:v>22931000</c:v>
                </c:pt>
                <c:pt idx="96">
                  <c:v>23373000</c:v>
                </c:pt>
                <c:pt idx="97">
                  <c:v>23776000</c:v>
                </c:pt>
                <c:pt idx="98">
                  <c:v>23617000</c:v>
                </c:pt>
                <c:pt idx="99">
                  <c:v>23972000</c:v>
                </c:pt>
                <c:pt idx="100">
                  <c:v>23489000</c:v>
                </c:pt>
                <c:pt idx="101">
                  <c:v>24299000</c:v>
                </c:pt>
                <c:pt idx="102">
                  <c:v>24427000</c:v>
                </c:pt>
                <c:pt idx="103">
                  <c:v>24445000</c:v>
                </c:pt>
                <c:pt idx="104">
                  <c:v>24247000</c:v>
                </c:pt>
                <c:pt idx="105">
                  <c:v>23965000</c:v>
                </c:pt>
                <c:pt idx="106">
                  <c:v>24416000</c:v>
                </c:pt>
                <c:pt idx="107">
                  <c:v>24611000</c:v>
                </c:pt>
                <c:pt idx="108">
                  <c:v>24700000</c:v>
                </c:pt>
              </c:numCache>
            </c:numRef>
          </c:val>
          <c:smooth val="0"/>
          <c:extLst xmlns:c16r2="http://schemas.microsoft.com/office/drawing/2015/06/chart">
            <c:ext xmlns:c16="http://schemas.microsoft.com/office/drawing/2014/chart" uri="{C3380CC4-5D6E-409C-BE32-E72D297353CC}">
              <c16:uniqueId val="{00000001-9E90-48F5-BBFF-A3F3FA61DEB7}"/>
            </c:ext>
          </c:extLst>
        </c:ser>
        <c:dLbls>
          <c:showLegendKey val="0"/>
          <c:showVal val="0"/>
          <c:showCatName val="0"/>
          <c:showSerName val="0"/>
          <c:showPercent val="0"/>
          <c:showBubbleSize val="0"/>
        </c:dLbls>
        <c:marker val="1"/>
        <c:smooth val="0"/>
        <c:axId val="252435624"/>
        <c:axId val="541263016"/>
      </c:lineChart>
      <c:dateAx>
        <c:axId val="252435624"/>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541263016"/>
        <c:crossesAt val="0"/>
        <c:auto val="1"/>
        <c:lblOffset val="100"/>
        <c:baseTimeUnit val="months"/>
        <c:majorUnit val="6"/>
        <c:majorTimeUnit val="months"/>
        <c:minorUnit val="3"/>
        <c:minorTimeUnit val="months"/>
      </c:dateAx>
      <c:valAx>
        <c:axId val="541263016"/>
        <c:scaling>
          <c:orientation val="minMax"/>
          <c:max val="25000000"/>
          <c:min val="0"/>
        </c:scaling>
        <c:delete val="0"/>
        <c:axPos val="l"/>
        <c:majorGridlines>
          <c:spPr>
            <a:ln w="3175">
              <a:solidFill>
                <a:srgbClr val="C0C0C0"/>
              </a:solidFill>
              <a:prstDash val="sysDash"/>
            </a:ln>
          </c:spPr>
        </c:majorGridlines>
        <c:title>
          <c:tx>
            <c:rich>
              <a:bodyPr/>
              <a:lstStyle/>
              <a:p>
                <a:pPr>
                  <a:defRPr sz="800" b="1" i="0" u="none" strike="noStrike" baseline="0">
                    <a:solidFill>
                      <a:srgbClr val="000000"/>
                    </a:solidFill>
                    <a:latin typeface="Arial"/>
                    <a:ea typeface="Arial"/>
                    <a:cs typeface="Arial"/>
                  </a:defRPr>
                </a:pPr>
                <a:r>
                  <a:rPr lang="en-US"/>
                  <a:t>$ Millions</a:t>
                </a:r>
              </a:p>
            </c:rich>
          </c:tx>
          <c:layout>
            <c:manualLayout>
              <c:xMode val="edge"/>
              <c:yMode val="edge"/>
              <c:x val="2.2047244094488189E-2"/>
              <c:y val="0.379488256275657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2435624"/>
        <c:crosses val="autoZero"/>
        <c:crossBetween val="between"/>
        <c:majorUnit val="5000000"/>
        <c:minorUnit val="1000000"/>
        <c:dispUnits>
          <c:builtInUnit val="millions"/>
        </c:dispUnits>
      </c:valAx>
      <c:catAx>
        <c:axId val="608140000"/>
        <c:scaling>
          <c:orientation val="minMax"/>
        </c:scaling>
        <c:delete val="1"/>
        <c:axPos val="b"/>
        <c:majorTickMark val="out"/>
        <c:minorTickMark val="none"/>
        <c:tickLblPos val="nextTo"/>
        <c:crossAx val="608140392"/>
        <c:crosses val="autoZero"/>
        <c:auto val="1"/>
        <c:lblAlgn val="ctr"/>
        <c:lblOffset val="100"/>
        <c:noMultiLvlLbl val="0"/>
      </c:catAx>
      <c:valAx>
        <c:axId val="608140392"/>
        <c:scaling>
          <c:orientation val="minMax"/>
          <c:max val="25000000"/>
          <c:min val="0"/>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8140000"/>
        <c:crosses val="max"/>
        <c:crossBetween val="between"/>
        <c:majorUnit val="5000000"/>
        <c:dispUnits>
          <c:builtInUnit val="millions"/>
        </c:dispUnits>
      </c:valAx>
      <c:spPr>
        <a:noFill/>
        <a:ln w="12700">
          <a:solidFill>
            <a:srgbClr val="C0C0C0"/>
          </a:solidFill>
          <a:prstDash val="sysDash"/>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KIP"/></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KIP"/></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38100</xdr:colOff>
      <xdr:row>0</xdr:row>
      <xdr:rowOff>38100</xdr:rowOff>
    </xdr:to>
    <xdr:pic>
      <xdr:nvPicPr>
        <xdr:cNvPr id="1159" name="Picture 1" descr="Skip this main site navigation menu">
          <a:hlinkClick xmlns:r="http://schemas.openxmlformats.org/officeDocument/2006/relationships" r:id="rId1" tgtFrame="_parent" tooltip="Skip Navigation"/>
          <a:extLst>
            <a:ext uri="{FF2B5EF4-FFF2-40B4-BE49-F238E27FC236}">
              <a16:creationId xmlns:a16="http://schemas.microsoft.com/office/drawing/2014/main" xmlns="" id="{00000000-0008-0000-0000-000087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1</xdr:col>
      <xdr:colOff>38100</xdr:colOff>
      <xdr:row>0</xdr:row>
      <xdr:rowOff>38100</xdr:rowOff>
    </xdr:to>
    <xdr:pic>
      <xdr:nvPicPr>
        <xdr:cNvPr id="1160" name="Picture 2" descr="Skip this main site navigation menu">
          <a:hlinkClick xmlns:r="http://schemas.openxmlformats.org/officeDocument/2006/relationships" r:id="rId1" tgtFrame="_parent" tooltip="Skip Navigation"/>
          <a:extLst>
            <a:ext uri="{FF2B5EF4-FFF2-40B4-BE49-F238E27FC236}">
              <a16:creationId xmlns:a16="http://schemas.microsoft.com/office/drawing/2014/main" xmlns="" id="{00000000-0008-0000-0000-000088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38100</xdr:colOff>
      <xdr:row>3</xdr:row>
      <xdr:rowOff>47625</xdr:rowOff>
    </xdr:from>
    <xdr:to>
      <xdr:col>10</xdr:col>
      <xdr:colOff>561975</xdr:colOff>
      <xdr:row>25</xdr:row>
      <xdr:rowOff>200025</xdr:rowOff>
    </xdr:to>
    <xdr:graphicFrame macro="">
      <xdr:nvGraphicFramePr>
        <xdr:cNvPr id="17476" name="Chart 4">
          <a:extLst>
            <a:ext uri="{FF2B5EF4-FFF2-40B4-BE49-F238E27FC236}">
              <a16:creationId xmlns:a16="http://schemas.microsoft.com/office/drawing/2014/main" xmlns="" id="{00000000-0008-0000-0800-000044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66675</xdr:colOff>
      <xdr:row>3</xdr:row>
      <xdr:rowOff>47625</xdr:rowOff>
    </xdr:from>
    <xdr:to>
      <xdr:col>10</xdr:col>
      <xdr:colOff>561975</xdr:colOff>
      <xdr:row>25</xdr:row>
      <xdr:rowOff>152400</xdr:rowOff>
    </xdr:to>
    <xdr:graphicFrame macro="">
      <xdr:nvGraphicFramePr>
        <xdr:cNvPr id="19524" name="Chart 4">
          <a:extLst>
            <a:ext uri="{FF2B5EF4-FFF2-40B4-BE49-F238E27FC236}">
              <a16:creationId xmlns:a16="http://schemas.microsoft.com/office/drawing/2014/main" xmlns="" id="{00000000-0008-0000-0900-000044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47625</xdr:rowOff>
    </xdr:from>
    <xdr:to>
      <xdr:col>10</xdr:col>
      <xdr:colOff>561975</xdr:colOff>
      <xdr:row>25</xdr:row>
      <xdr:rowOff>152400</xdr:rowOff>
    </xdr:to>
    <xdr:graphicFrame macro="">
      <xdr:nvGraphicFramePr>
        <xdr:cNvPr id="21572" name="Chart 4">
          <a:extLst>
            <a:ext uri="{FF2B5EF4-FFF2-40B4-BE49-F238E27FC236}">
              <a16:creationId xmlns:a16="http://schemas.microsoft.com/office/drawing/2014/main" xmlns="" id="{00000000-0008-0000-0A00-000044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66675</xdr:colOff>
      <xdr:row>3</xdr:row>
      <xdr:rowOff>57150</xdr:rowOff>
    </xdr:from>
    <xdr:to>
      <xdr:col>10</xdr:col>
      <xdr:colOff>561975</xdr:colOff>
      <xdr:row>25</xdr:row>
      <xdr:rowOff>152400</xdr:rowOff>
    </xdr:to>
    <xdr:graphicFrame macro="">
      <xdr:nvGraphicFramePr>
        <xdr:cNvPr id="23620" name="Chart 4">
          <a:extLst>
            <a:ext uri="{FF2B5EF4-FFF2-40B4-BE49-F238E27FC236}">
              <a16:creationId xmlns:a16="http://schemas.microsoft.com/office/drawing/2014/main" xmlns="" id="{00000000-0008-0000-0B00-000044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47625</xdr:colOff>
      <xdr:row>3</xdr:row>
      <xdr:rowOff>57150</xdr:rowOff>
    </xdr:from>
    <xdr:to>
      <xdr:col>10</xdr:col>
      <xdr:colOff>561975</xdr:colOff>
      <xdr:row>25</xdr:row>
      <xdr:rowOff>152400</xdr:rowOff>
    </xdr:to>
    <xdr:graphicFrame macro="">
      <xdr:nvGraphicFramePr>
        <xdr:cNvPr id="25668" name="Chart 4">
          <a:extLst>
            <a:ext uri="{FF2B5EF4-FFF2-40B4-BE49-F238E27FC236}">
              <a16:creationId xmlns:a16="http://schemas.microsoft.com/office/drawing/2014/main" xmlns="" id="{00000000-0008-0000-0C00-000044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57150</xdr:colOff>
      <xdr:row>3</xdr:row>
      <xdr:rowOff>47625</xdr:rowOff>
    </xdr:from>
    <xdr:to>
      <xdr:col>10</xdr:col>
      <xdr:colOff>561975</xdr:colOff>
      <xdr:row>25</xdr:row>
      <xdr:rowOff>152400</xdr:rowOff>
    </xdr:to>
    <xdr:graphicFrame macro="">
      <xdr:nvGraphicFramePr>
        <xdr:cNvPr id="27716" name="Chart 4">
          <a:extLst>
            <a:ext uri="{FF2B5EF4-FFF2-40B4-BE49-F238E27FC236}">
              <a16:creationId xmlns:a16="http://schemas.microsoft.com/office/drawing/2014/main" xmlns="" id="{00000000-0008-0000-0D00-000044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85725</xdr:colOff>
      <xdr:row>3</xdr:row>
      <xdr:rowOff>57150</xdr:rowOff>
    </xdr:from>
    <xdr:to>
      <xdr:col>10</xdr:col>
      <xdr:colOff>561975</xdr:colOff>
      <xdr:row>25</xdr:row>
      <xdr:rowOff>152400</xdr:rowOff>
    </xdr:to>
    <xdr:graphicFrame macro="">
      <xdr:nvGraphicFramePr>
        <xdr:cNvPr id="29764" name="Chart 4">
          <a:extLst>
            <a:ext uri="{FF2B5EF4-FFF2-40B4-BE49-F238E27FC236}">
              <a16:creationId xmlns:a16="http://schemas.microsoft.com/office/drawing/2014/main" xmlns="" id="{00000000-0008-0000-0E00-0000447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3</xdr:row>
      <xdr:rowOff>57150</xdr:rowOff>
    </xdr:from>
    <xdr:to>
      <xdr:col>10</xdr:col>
      <xdr:colOff>561975</xdr:colOff>
      <xdr:row>25</xdr:row>
      <xdr:rowOff>152400</xdr:rowOff>
    </xdr:to>
    <xdr:graphicFrame macro="">
      <xdr:nvGraphicFramePr>
        <xdr:cNvPr id="31812" name="Chart 4">
          <a:extLst>
            <a:ext uri="{FF2B5EF4-FFF2-40B4-BE49-F238E27FC236}">
              <a16:creationId xmlns:a16="http://schemas.microsoft.com/office/drawing/2014/main" xmlns="" id="{00000000-0008-0000-0F00-000044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57150</xdr:colOff>
      <xdr:row>3</xdr:row>
      <xdr:rowOff>66675</xdr:rowOff>
    </xdr:from>
    <xdr:to>
      <xdr:col>10</xdr:col>
      <xdr:colOff>561975</xdr:colOff>
      <xdr:row>25</xdr:row>
      <xdr:rowOff>152400</xdr:rowOff>
    </xdr:to>
    <xdr:graphicFrame macro="">
      <xdr:nvGraphicFramePr>
        <xdr:cNvPr id="33860" name="Chart 4">
          <a:extLst>
            <a:ext uri="{FF2B5EF4-FFF2-40B4-BE49-F238E27FC236}">
              <a16:creationId xmlns:a16="http://schemas.microsoft.com/office/drawing/2014/main" xmlns="" id="{00000000-0008-0000-1000-0000448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47625</xdr:colOff>
      <xdr:row>3</xdr:row>
      <xdr:rowOff>57150</xdr:rowOff>
    </xdr:from>
    <xdr:to>
      <xdr:col>10</xdr:col>
      <xdr:colOff>561975</xdr:colOff>
      <xdr:row>25</xdr:row>
      <xdr:rowOff>152400</xdr:rowOff>
    </xdr:to>
    <xdr:graphicFrame macro="">
      <xdr:nvGraphicFramePr>
        <xdr:cNvPr id="35908" name="Chart 4">
          <a:extLst>
            <a:ext uri="{FF2B5EF4-FFF2-40B4-BE49-F238E27FC236}">
              <a16:creationId xmlns:a16="http://schemas.microsoft.com/office/drawing/2014/main" xmlns="" id="{00000000-0008-0000-1100-0000448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1</xdr:col>
      <xdr:colOff>38100</xdr:colOff>
      <xdr:row>53</xdr:row>
      <xdr:rowOff>38100</xdr:rowOff>
    </xdr:to>
    <xdr:pic>
      <xdr:nvPicPr>
        <xdr:cNvPr id="2183" name="Picture 1" descr="Skip this main site navigation menu">
          <a:hlinkClick xmlns:r="http://schemas.openxmlformats.org/officeDocument/2006/relationships" r:id="rId1" tgtFrame="_parent" tooltip="Skip Navigation"/>
          <a:extLst>
            <a:ext uri="{FF2B5EF4-FFF2-40B4-BE49-F238E27FC236}">
              <a16:creationId xmlns:a16="http://schemas.microsoft.com/office/drawing/2014/main" xmlns="" id="{00000000-0008-0000-0100-000087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8829675"/>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133349</xdr:rowOff>
    </xdr:from>
    <xdr:to>
      <xdr:col>4</xdr:col>
      <xdr:colOff>581025</xdr:colOff>
      <xdr:row>43</xdr:row>
      <xdr:rowOff>142874</xdr:rowOff>
    </xdr:to>
    <xdr:sp macro="" textlink="">
      <xdr:nvSpPr>
        <xdr:cNvPr id="1026" name="Text Box 2">
          <a:extLst>
            <a:ext uri="{FF2B5EF4-FFF2-40B4-BE49-F238E27FC236}">
              <a16:creationId xmlns:a16="http://schemas.microsoft.com/office/drawing/2014/main" xmlns="" id="{00000000-0008-0000-0100-000002040000}"/>
            </a:ext>
          </a:extLst>
        </xdr:cNvPr>
        <xdr:cNvSpPr txBox="1">
          <a:spLocks noChangeArrowheads="1"/>
        </xdr:cNvSpPr>
      </xdr:nvSpPr>
      <xdr:spPr bwMode="auto">
        <a:xfrm>
          <a:off x="0" y="619124"/>
          <a:ext cx="6457950" cy="6486525"/>
        </a:xfrm>
        <a:prstGeom prst="rect">
          <a:avLst/>
        </a:prstGeom>
        <a:solidFill>
          <a:srgbClr val="FFFFFF"/>
        </a:solidFill>
        <a:ln w="9525">
          <a:noFill/>
          <a:miter lim="800000"/>
          <a:headEnd/>
          <a:tailEnd/>
        </a:ln>
      </xdr:spPr>
      <xdr:txBody>
        <a:bodyPr vertOverflow="clip" wrap="square" lIns="36576" tIns="36576" rIns="0" bIns="0" anchor="t" upright="1"/>
        <a:lstStyle/>
        <a:p>
          <a:pPr algn="l" rtl="1">
            <a:defRPr sz="1000"/>
          </a:pPr>
          <a:r>
            <a:rPr lang="en-US" sz="1800" b="0" i="0" strike="noStrike">
              <a:solidFill>
                <a:srgbClr val="000000"/>
              </a:solidFill>
              <a:latin typeface="Times New Roman"/>
              <a:cs typeface="Times New Roman"/>
            </a:rPr>
            <a:t>Description of Monthly Sector Charts</a:t>
          </a:r>
          <a:endParaRPr lang="en-US" sz="1000" b="0" i="0" strike="noStrike">
            <a:solidFill>
              <a:srgbClr val="000000"/>
            </a:solidFill>
            <a:latin typeface="Times New Roman"/>
            <a:cs typeface="Times New Roman"/>
          </a:endParaRPr>
        </a:p>
        <a:p>
          <a:pPr algn="l" rtl="1">
            <a:defRPr sz="1000"/>
          </a:pPr>
          <a:endParaRPr lang="en-US" sz="1000" b="0" i="0" strike="noStrike">
            <a:solidFill>
              <a:srgbClr val="000000"/>
            </a:solidFill>
            <a:latin typeface="Times New Roman"/>
            <a:cs typeface="Times New Roman"/>
          </a:endParaRPr>
        </a:p>
        <a:p>
          <a:pPr algn="l" rtl="1">
            <a:defRPr sz="1000"/>
          </a:pPr>
          <a:r>
            <a:rPr lang="en-US" sz="1200" b="0" i="0" strike="noStrike">
              <a:solidFill>
                <a:srgbClr val="000000"/>
              </a:solidFill>
              <a:latin typeface="Times New Roman"/>
              <a:cs typeface="Times New Roman"/>
            </a:rPr>
            <a:t>Payments data from corporate excise tax and withholding programs is compiled monthly, for distribution to parties in the Department of Revenue and related economic and legislative agencies.  The chief purpose of the Monthly Sector Charts is to provide up-to-date information about revenues coming into the State of Oregon.  The payments data for each program is grouped by NAICS supersector, classifying</a:t>
          </a:r>
          <a:r>
            <a:rPr lang="en-US" sz="1200" b="0" i="0" strike="noStrike" baseline="0">
              <a:solidFill>
                <a:srgbClr val="000000"/>
              </a:solidFill>
              <a:latin typeface="Times New Roman"/>
              <a:cs typeface="Times New Roman"/>
            </a:rPr>
            <a:t> companies into 20 industry sectors (or Unknown),</a:t>
          </a:r>
          <a:r>
            <a:rPr lang="en-US" sz="1200" b="0" i="0" strike="noStrike">
              <a:solidFill>
                <a:srgbClr val="000000"/>
              </a:solidFill>
              <a:latin typeface="Times New Roman"/>
              <a:cs typeface="Times New Roman"/>
            </a:rPr>
            <a:t> and usually delivered by the second week following the reference month.</a:t>
          </a:r>
        </a:p>
        <a:p>
          <a:pPr algn="l" rtl="1">
            <a:defRPr sz="1000"/>
          </a:pPr>
          <a:endParaRPr lang="en-US" sz="1200" b="0" i="0" strike="noStrike">
            <a:solidFill>
              <a:srgbClr val="000000"/>
            </a:solidFill>
            <a:latin typeface="Times New Roman"/>
            <a:cs typeface="Times New Roman"/>
          </a:endParaRPr>
        </a:p>
        <a:p>
          <a:pPr algn="l" rtl="1">
            <a:defRPr sz="1000"/>
          </a:pPr>
          <a:r>
            <a:rPr lang="en-US" sz="1200" b="0" i="0" strike="noStrike">
              <a:solidFill>
                <a:srgbClr val="000000"/>
              </a:solidFill>
              <a:latin typeface="Times New Roman"/>
              <a:cs typeface="Times New Roman"/>
            </a:rPr>
            <a:t>Payments are aggregated over the previous 12 months to remove seasonality and smooth the series.  For example, data for January 2020 includes all corporate excise tax payments from February 1, 2019 to January 31, 2020.</a:t>
          </a:r>
        </a:p>
        <a:p>
          <a:pPr algn="l" rtl="1">
            <a:defRPr sz="1000"/>
          </a:pPr>
          <a:endParaRPr lang="en-US" sz="1200" b="0" i="0" strike="noStrike">
            <a:solidFill>
              <a:srgbClr val="000000"/>
            </a:solidFill>
            <a:latin typeface="Times New Roman"/>
            <a:cs typeface="Times New Roman"/>
          </a:endParaRPr>
        </a:p>
        <a:p>
          <a:pPr algn="l" rtl="1">
            <a:defRPr sz="1000"/>
          </a:pPr>
          <a:r>
            <a:rPr lang="en-US" sz="1200" b="0" i="0" strike="noStrike">
              <a:solidFill>
                <a:srgbClr val="000000"/>
              </a:solidFill>
              <a:latin typeface="Times New Roman"/>
              <a:cs typeface="Times New Roman"/>
            </a:rPr>
            <a:t>Net corporate excise tax payments include payments and refunds from the corporate excise, income </a:t>
          </a:r>
          <a:r>
            <a:rPr lang="en-US" sz="1200" b="0" i="0" strike="noStrike">
              <a:solidFill>
                <a:srgbClr val="000000"/>
              </a:solidFill>
              <a:latin typeface="Times New Roman" panose="02020603050405020304" pitchFamily="18" charset="0"/>
              <a:cs typeface="Times New Roman" panose="02020603050405020304" pitchFamily="18" charset="0"/>
            </a:rPr>
            <a:t>and multi-state tax programs.  Net withholding payments include payments and refunds from the withholding tax program.  </a:t>
          </a:r>
          <a:r>
            <a:rPr lang="en-US" sz="1200">
              <a:effectLst/>
              <a:latin typeface="Times New Roman" panose="02020603050405020304" pitchFamily="18" charset="0"/>
              <a:ea typeface="+mn-ea"/>
              <a:cs typeface="Times New Roman" panose="02020603050405020304" pitchFamily="18" charset="0"/>
            </a:rPr>
            <a:t>Initially, some prepayments might not be allocated to a sector and will appear in the Unknown sector (99).</a:t>
          </a:r>
          <a:endParaRPr lang="en-US" sz="1200" b="0" i="0" strike="noStrike">
            <a:solidFill>
              <a:srgbClr val="000000"/>
            </a:solidFill>
            <a:latin typeface="Times New Roman" panose="02020603050405020304" pitchFamily="18" charset="0"/>
            <a:cs typeface="Times New Roman" panose="02020603050405020304" pitchFamily="18" charset="0"/>
          </a:endParaRPr>
        </a:p>
        <a:p>
          <a:pPr algn="l" rtl="1">
            <a:defRPr sz="1000"/>
          </a:pPr>
          <a:endParaRPr lang="en-US" sz="1200" b="0" i="0" strike="noStrike">
            <a:solidFill>
              <a:srgbClr val="000000"/>
            </a:solidFill>
            <a:latin typeface="Times New Roman"/>
            <a:cs typeface="Times New Roman"/>
          </a:endParaRPr>
        </a:p>
        <a:p>
          <a:pPr algn="l" rtl="1">
            <a:defRPr sz="1000"/>
          </a:pPr>
          <a:r>
            <a:rPr lang="en-US" sz="1200" b="0" i="0" strike="noStrike">
              <a:solidFill>
                <a:srgbClr val="000000"/>
              </a:solidFill>
              <a:latin typeface="Times New Roman"/>
              <a:cs typeface="Times New Roman"/>
            </a:rPr>
            <a:t>Major sectors in the state of Oregon are indexed to provide a relative comparison of corporate tax by industry.  Sectors indexed in this way are Wholesale Trade, Management of Companies,</a:t>
          </a:r>
          <a:r>
            <a:rPr lang="en-US" sz="1200" b="0" i="0" strike="noStrike" baseline="0">
              <a:solidFill>
                <a:srgbClr val="000000"/>
              </a:solidFill>
              <a:latin typeface="Times New Roman"/>
              <a:cs typeface="Times New Roman"/>
            </a:rPr>
            <a:t> Finance and Insurance, </a:t>
          </a:r>
          <a:r>
            <a:rPr lang="en-US" sz="1200" b="0" i="0" strike="noStrike">
              <a:solidFill>
                <a:srgbClr val="000000"/>
              </a:solidFill>
              <a:latin typeface="Times New Roman"/>
              <a:cs typeface="Times New Roman"/>
            </a:rPr>
            <a:t>Retail Trade, Manufacturing, and All</a:t>
          </a:r>
          <a:r>
            <a:rPr lang="en-US" sz="1200" b="0" i="0" strike="noStrike" baseline="0">
              <a:solidFill>
                <a:srgbClr val="000000"/>
              </a:solidFill>
              <a:latin typeface="Times New Roman"/>
              <a:cs typeface="Times New Roman"/>
            </a:rPr>
            <a:t> Sectors</a:t>
          </a:r>
          <a:r>
            <a:rPr lang="en-US" sz="1200" b="0" i="0" strike="noStrike">
              <a:solidFill>
                <a:srgbClr val="000000"/>
              </a:solidFill>
              <a:latin typeface="Times New Roman"/>
              <a:cs typeface="Times New Roman"/>
            </a:rPr>
            <a:t>.</a:t>
          </a:r>
        </a:p>
        <a:p>
          <a:pPr algn="l" rtl="1">
            <a:defRPr sz="1000"/>
          </a:pPr>
          <a:endParaRPr lang="en-US" sz="1200" b="0" i="0" strike="noStrike">
            <a:solidFill>
              <a:srgbClr val="000000"/>
            </a:solidFill>
            <a:latin typeface="Times New Roman"/>
            <a:cs typeface="Times New Roman"/>
          </a:endParaRPr>
        </a:p>
        <a:p>
          <a:pPr algn="l" rtl="1">
            <a:defRPr sz="1000"/>
          </a:pPr>
          <a:r>
            <a:rPr lang="en-US" sz="1800" b="0" i="0" strike="noStrike">
              <a:solidFill>
                <a:srgbClr val="000000"/>
              </a:solidFill>
              <a:latin typeface="Times New Roman"/>
              <a:cs typeface="Times New Roman"/>
            </a:rPr>
            <a:t>About NAICS</a:t>
          </a:r>
          <a:endParaRPr lang="en-US" sz="1200" b="0" i="0" strike="noStrike">
            <a:solidFill>
              <a:srgbClr val="000000"/>
            </a:solidFill>
            <a:latin typeface="Times New Roman"/>
            <a:cs typeface="Times New Roman"/>
          </a:endParaRPr>
        </a:p>
        <a:p>
          <a:pPr algn="l" rtl="1">
            <a:defRPr sz="1000"/>
          </a:pPr>
          <a:endParaRPr lang="en-US" sz="1200" b="0" i="0" strike="noStrike">
            <a:solidFill>
              <a:srgbClr val="000000"/>
            </a:solidFill>
            <a:latin typeface="Times New Roman"/>
            <a:cs typeface="Times New Roman"/>
          </a:endParaRPr>
        </a:p>
        <a:p>
          <a:pPr algn="l" rtl="1">
            <a:defRPr sz="1000"/>
          </a:pPr>
          <a:r>
            <a:rPr lang="en-US" sz="1200" b="0" i="0" strike="noStrike">
              <a:solidFill>
                <a:srgbClr val="000000"/>
              </a:solidFill>
              <a:latin typeface="Times New Roman"/>
              <a:cs typeface="Times New Roman"/>
            </a:rPr>
            <a:t>The North American Industry Classification System (NAICS) is the system for classifying business establishments used by most statistical agencies in the United States. In NAICS, economic units that use like processes to produce goods or services are grouped together.</a:t>
          </a:r>
        </a:p>
        <a:p>
          <a:pPr algn="l" rtl="1">
            <a:defRPr sz="1000"/>
          </a:pPr>
          <a:endParaRPr lang="en-US" sz="1200" b="0" i="0" strike="noStrike">
            <a:solidFill>
              <a:srgbClr val="000000"/>
            </a:solidFill>
            <a:latin typeface="Times New Roman"/>
            <a:cs typeface="Times New Roman"/>
          </a:endParaRPr>
        </a:p>
        <a:p>
          <a:r>
            <a:rPr lang="en-US" sz="1200">
              <a:effectLst/>
              <a:latin typeface="Times New Roman" panose="02020603050405020304" pitchFamily="18" charset="0"/>
              <a:ea typeface="+mn-ea"/>
              <a:cs typeface="Times New Roman" panose="02020603050405020304" pitchFamily="18" charset="0"/>
            </a:rPr>
            <a:t>Taxpayers are asked to provide a NAICS code on some tax returns and when they register as an employer in Oregon.  Generally the NAICS code represents the primary business activity that generates at least 50% of the tax revenue.  Different business activities generate corporate tax versus withholding tax, so the taxpayers and their NAICS codes do not necessarily overlap between the Corp and withholding sector charts. The taxpayers and their NAICS codes do not necessarily overlap with the employment statistics produced by the Oregon Employment Department. </a:t>
          </a:r>
        </a:p>
        <a:p>
          <a:pPr algn="l" rtl="1">
            <a:defRPr sz="1000"/>
          </a:pPr>
          <a:endParaRPr lang="en-US" sz="1200" b="0" i="0" strike="noStrike">
            <a:solidFill>
              <a:srgbClr val="000000"/>
            </a:solidFill>
            <a:latin typeface="Times New Roman"/>
            <a:cs typeface="Times New Roman"/>
          </a:endParaRPr>
        </a:p>
        <a:p>
          <a:pPr algn="l" rtl="1">
            <a:defRPr sz="1000"/>
          </a:pPr>
          <a:r>
            <a:rPr lang="en-US" sz="1200" b="0" i="0" strike="noStrike">
              <a:solidFill>
                <a:srgbClr val="000000"/>
              </a:solidFill>
              <a:latin typeface="Times New Roman"/>
              <a:cs typeface="Times New Roman"/>
            </a:rPr>
            <a:t>Sector charts are aggregated by the two-digit NAICS “supersectors” listed below.</a:t>
          </a:r>
          <a:endParaRPr lang="en-US" sz="1000" b="0" i="0" strike="noStrike">
            <a:solidFill>
              <a:srgbClr val="000000"/>
            </a:solidFill>
            <a:latin typeface="Times New Roman"/>
            <a:cs typeface="Times New Roman"/>
          </a:endParaRPr>
        </a:p>
        <a:p>
          <a:pPr algn="l" rtl="1">
            <a:defRPr sz="1000"/>
          </a:pPr>
          <a:endParaRPr lang="en-US" sz="1000" b="0" i="0" strike="noStrike">
            <a:solidFill>
              <a:srgbClr val="000000"/>
            </a:solidFill>
            <a:latin typeface="Times New Roman"/>
            <a:cs typeface="Times New Roman"/>
          </a:endParaRPr>
        </a:p>
        <a:p>
          <a:pPr algn="l" rtl="1">
            <a:defRPr sz="1000"/>
          </a:pPr>
          <a:endParaRPr lang="en-US" sz="1000" b="0" i="0" strike="noStrike">
            <a:solidFill>
              <a:srgbClr val="000000"/>
            </a:solidFill>
            <a:latin typeface="Times New Roman"/>
            <a:cs typeface="Times New Roman"/>
          </a:endParaRPr>
        </a:p>
      </xdr:txBody>
    </xdr:sp>
    <xdr:clientData/>
  </xdr:twoCellAnchor>
  <xdr:twoCellAnchor editAs="oneCell">
    <xdr:from>
      <xdr:col>1</xdr:col>
      <xdr:colOff>0</xdr:colOff>
      <xdr:row>53</xdr:row>
      <xdr:rowOff>0</xdr:rowOff>
    </xdr:from>
    <xdr:to>
      <xdr:col>1</xdr:col>
      <xdr:colOff>38100</xdr:colOff>
      <xdr:row>53</xdr:row>
      <xdr:rowOff>38100</xdr:rowOff>
    </xdr:to>
    <xdr:pic>
      <xdr:nvPicPr>
        <xdr:cNvPr id="4" name="Picture 1" descr="Skip this main site navigation menu">
          <a:hlinkClick xmlns:r="http://schemas.openxmlformats.org/officeDocument/2006/relationships" r:id="rId1" tgtFrame="_parent" tooltip="Skip Navigatio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887730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1</xdr:col>
      <xdr:colOff>38100</xdr:colOff>
      <xdr:row>53</xdr:row>
      <xdr:rowOff>38100</xdr:rowOff>
    </xdr:to>
    <xdr:pic>
      <xdr:nvPicPr>
        <xdr:cNvPr id="5" name="Picture 1" descr="Skip this main site navigation menu">
          <a:hlinkClick xmlns:r="http://schemas.openxmlformats.org/officeDocument/2006/relationships" r:id="rId1" tgtFrame="_parent" tooltip="Skip Navigatio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887730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66675</xdr:colOff>
      <xdr:row>3</xdr:row>
      <xdr:rowOff>66675</xdr:rowOff>
    </xdr:from>
    <xdr:to>
      <xdr:col>10</xdr:col>
      <xdr:colOff>561975</xdr:colOff>
      <xdr:row>25</xdr:row>
      <xdr:rowOff>152400</xdr:rowOff>
    </xdr:to>
    <xdr:graphicFrame macro="">
      <xdr:nvGraphicFramePr>
        <xdr:cNvPr id="37956" name="Chart 4">
          <a:extLst>
            <a:ext uri="{FF2B5EF4-FFF2-40B4-BE49-F238E27FC236}">
              <a16:creationId xmlns:a16="http://schemas.microsoft.com/office/drawing/2014/main" xmlns="" id="{00000000-0008-0000-1200-0000449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66675</xdr:colOff>
      <xdr:row>3</xdr:row>
      <xdr:rowOff>66675</xdr:rowOff>
    </xdr:from>
    <xdr:to>
      <xdr:col>10</xdr:col>
      <xdr:colOff>561975</xdr:colOff>
      <xdr:row>25</xdr:row>
      <xdr:rowOff>152400</xdr:rowOff>
    </xdr:to>
    <xdr:graphicFrame macro="">
      <xdr:nvGraphicFramePr>
        <xdr:cNvPr id="40004" name="Chart 4">
          <a:extLst>
            <a:ext uri="{FF2B5EF4-FFF2-40B4-BE49-F238E27FC236}">
              <a16:creationId xmlns:a16="http://schemas.microsoft.com/office/drawing/2014/main" xmlns="" id="{00000000-0008-0000-1300-0000449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47625</xdr:colOff>
      <xdr:row>3</xdr:row>
      <xdr:rowOff>57150</xdr:rowOff>
    </xdr:from>
    <xdr:to>
      <xdr:col>10</xdr:col>
      <xdr:colOff>561975</xdr:colOff>
      <xdr:row>25</xdr:row>
      <xdr:rowOff>152400</xdr:rowOff>
    </xdr:to>
    <xdr:graphicFrame macro="">
      <xdr:nvGraphicFramePr>
        <xdr:cNvPr id="42052" name="Chart 4">
          <a:extLst>
            <a:ext uri="{FF2B5EF4-FFF2-40B4-BE49-F238E27FC236}">
              <a16:creationId xmlns:a16="http://schemas.microsoft.com/office/drawing/2014/main" xmlns="" id="{00000000-0008-0000-1400-000044A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57150</xdr:colOff>
      <xdr:row>3</xdr:row>
      <xdr:rowOff>47625</xdr:rowOff>
    </xdr:from>
    <xdr:to>
      <xdr:col>10</xdr:col>
      <xdr:colOff>561975</xdr:colOff>
      <xdr:row>25</xdr:row>
      <xdr:rowOff>152400</xdr:rowOff>
    </xdr:to>
    <xdr:graphicFrame macro="">
      <xdr:nvGraphicFramePr>
        <xdr:cNvPr id="44100" name="Chart 4">
          <a:extLst>
            <a:ext uri="{FF2B5EF4-FFF2-40B4-BE49-F238E27FC236}">
              <a16:creationId xmlns:a16="http://schemas.microsoft.com/office/drawing/2014/main" xmlns="" id="{00000000-0008-0000-1500-000044A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57150</xdr:colOff>
      <xdr:row>3</xdr:row>
      <xdr:rowOff>47625</xdr:rowOff>
    </xdr:from>
    <xdr:to>
      <xdr:col>10</xdr:col>
      <xdr:colOff>561975</xdr:colOff>
      <xdr:row>25</xdr:row>
      <xdr:rowOff>152400</xdr:rowOff>
    </xdr:to>
    <xdr:graphicFrame macro="">
      <xdr:nvGraphicFramePr>
        <xdr:cNvPr id="46148" name="Chart 4">
          <a:extLst>
            <a:ext uri="{FF2B5EF4-FFF2-40B4-BE49-F238E27FC236}">
              <a16:creationId xmlns:a16="http://schemas.microsoft.com/office/drawing/2014/main" xmlns="" id="{00000000-0008-0000-1600-000044B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57150</xdr:colOff>
      <xdr:row>3</xdr:row>
      <xdr:rowOff>47625</xdr:rowOff>
    </xdr:from>
    <xdr:to>
      <xdr:col>10</xdr:col>
      <xdr:colOff>561975</xdr:colOff>
      <xdr:row>25</xdr:row>
      <xdr:rowOff>152400</xdr:rowOff>
    </xdr:to>
    <xdr:graphicFrame macro="">
      <xdr:nvGraphicFramePr>
        <xdr:cNvPr id="48196" name="Chart 4">
          <a:extLst>
            <a:ext uri="{FF2B5EF4-FFF2-40B4-BE49-F238E27FC236}">
              <a16:creationId xmlns:a16="http://schemas.microsoft.com/office/drawing/2014/main" xmlns="" id="{00000000-0008-0000-1700-000044B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57150</xdr:colOff>
      <xdr:row>3</xdr:row>
      <xdr:rowOff>57150</xdr:rowOff>
    </xdr:from>
    <xdr:to>
      <xdr:col>10</xdr:col>
      <xdr:colOff>561975</xdr:colOff>
      <xdr:row>25</xdr:row>
      <xdr:rowOff>152400</xdr:rowOff>
    </xdr:to>
    <xdr:graphicFrame macro="">
      <xdr:nvGraphicFramePr>
        <xdr:cNvPr id="50244" name="Chart 5">
          <a:extLst>
            <a:ext uri="{FF2B5EF4-FFF2-40B4-BE49-F238E27FC236}">
              <a16:creationId xmlns:a16="http://schemas.microsoft.com/office/drawing/2014/main" xmlns="" id="{00000000-0008-0000-1800-000044C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9525</xdr:rowOff>
    </xdr:from>
    <xdr:to>
      <xdr:col>12</xdr:col>
      <xdr:colOff>0</xdr:colOff>
      <xdr:row>25</xdr:row>
      <xdr:rowOff>704850</xdr:rowOff>
    </xdr:to>
    <xdr:graphicFrame macro="">
      <xdr:nvGraphicFramePr>
        <xdr:cNvPr id="3609" name="Chart 1">
          <a:extLst>
            <a:ext uri="{FF2B5EF4-FFF2-40B4-BE49-F238E27FC236}">
              <a16:creationId xmlns:a16="http://schemas.microsoft.com/office/drawing/2014/main" xmlns="" id="{00000000-0008-0000-0200-000019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7</xdr:col>
      <xdr:colOff>28575</xdr:colOff>
      <xdr:row>25</xdr:row>
      <xdr:rowOff>47625</xdr:rowOff>
    </xdr:from>
    <xdr:to>
      <xdr:col>7</xdr:col>
      <xdr:colOff>333375</xdr:colOff>
      <xdr:row>25</xdr:row>
      <xdr:rowOff>200025</xdr:rowOff>
    </xdr:to>
    <xdr:sp macro="" textlink="">
      <xdr:nvSpPr>
        <xdr:cNvPr id="3610" name="Rectangle 2">
          <a:extLst>
            <a:ext uri="{FF2B5EF4-FFF2-40B4-BE49-F238E27FC236}">
              <a16:creationId xmlns:a16="http://schemas.microsoft.com/office/drawing/2014/main" xmlns="" id="{00000000-0008-0000-0200-00001A0E0000}"/>
            </a:ext>
          </a:extLst>
        </xdr:cNvPr>
        <xdr:cNvSpPr>
          <a:spLocks noChangeArrowheads="1"/>
        </xdr:cNvSpPr>
      </xdr:nvSpPr>
      <xdr:spPr bwMode="auto">
        <a:xfrm>
          <a:off x="4095750" y="4410075"/>
          <a:ext cx="304800" cy="152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485775</xdr:colOff>
      <xdr:row>25</xdr:row>
      <xdr:rowOff>19050</xdr:rowOff>
    </xdr:from>
    <xdr:to>
      <xdr:col>7</xdr:col>
      <xdr:colOff>209550</xdr:colOff>
      <xdr:row>25</xdr:row>
      <xdr:rowOff>200025</xdr:rowOff>
    </xdr:to>
    <xdr:grpSp>
      <xdr:nvGrpSpPr>
        <xdr:cNvPr id="3611" name="Group 3">
          <a:extLst>
            <a:ext uri="{FF2B5EF4-FFF2-40B4-BE49-F238E27FC236}">
              <a16:creationId xmlns:a16="http://schemas.microsoft.com/office/drawing/2014/main" xmlns="" id="{00000000-0008-0000-0200-00001B0E0000}"/>
            </a:ext>
          </a:extLst>
        </xdr:cNvPr>
        <xdr:cNvGrpSpPr>
          <a:grpSpLocks/>
        </xdr:cNvGrpSpPr>
      </xdr:nvGrpSpPr>
      <xdr:grpSpPr bwMode="auto">
        <a:xfrm>
          <a:off x="3943350" y="4381500"/>
          <a:ext cx="333375" cy="180975"/>
          <a:chOff x="4634122" y="3142736"/>
          <a:chExt cx="368275" cy="154233"/>
        </a:xfrm>
      </xdr:grpSpPr>
      <xdr:sp macro="" textlink="">
        <xdr:nvSpPr>
          <xdr:cNvPr id="3615" name="Rectangle 4">
            <a:extLst>
              <a:ext uri="{FF2B5EF4-FFF2-40B4-BE49-F238E27FC236}">
                <a16:creationId xmlns:a16="http://schemas.microsoft.com/office/drawing/2014/main" xmlns="" id="{00000000-0008-0000-0200-00001F0E0000}"/>
              </a:ext>
            </a:extLst>
          </xdr:cNvPr>
          <xdr:cNvSpPr>
            <a:spLocks noChangeArrowheads="1"/>
          </xdr:cNvSpPr>
        </xdr:nvSpPr>
        <xdr:spPr bwMode="auto">
          <a:xfrm>
            <a:off x="4634122" y="3142736"/>
            <a:ext cx="312010" cy="15423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16" name="Line 5">
            <a:extLst>
              <a:ext uri="{FF2B5EF4-FFF2-40B4-BE49-F238E27FC236}">
                <a16:creationId xmlns:a16="http://schemas.microsoft.com/office/drawing/2014/main" xmlns="" id="{00000000-0008-0000-0200-0000200E0000}"/>
              </a:ext>
            </a:extLst>
          </xdr:cNvPr>
          <xdr:cNvSpPr>
            <a:spLocks noChangeShapeType="1"/>
          </xdr:cNvSpPr>
        </xdr:nvSpPr>
        <xdr:spPr bwMode="auto">
          <a:xfrm>
            <a:off x="4634122" y="3220760"/>
            <a:ext cx="368275" cy="0"/>
          </a:xfrm>
          <a:prstGeom prst="line">
            <a:avLst/>
          </a:prstGeom>
          <a:noFill/>
          <a:ln w="1905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28575</xdr:colOff>
      <xdr:row>25</xdr:row>
      <xdr:rowOff>47625</xdr:rowOff>
    </xdr:from>
    <xdr:to>
      <xdr:col>7</xdr:col>
      <xdr:colOff>333375</xdr:colOff>
      <xdr:row>25</xdr:row>
      <xdr:rowOff>200025</xdr:rowOff>
    </xdr:to>
    <xdr:sp macro="" textlink="">
      <xdr:nvSpPr>
        <xdr:cNvPr id="3612" name="Rectangle 6">
          <a:extLst>
            <a:ext uri="{FF2B5EF4-FFF2-40B4-BE49-F238E27FC236}">
              <a16:creationId xmlns:a16="http://schemas.microsoft.com/office/drawing/2014/main" xmlns="" id="{00000000-0008-0000-0200-00001C0E0000}"/>
            </a:ext>
          </a:extLst>
        </xdr:cNvPr>
        <xdr:cNvSpPr>
          <a:spLocks noChangeArrowheads="1"/>
        </xdr:cNvSpPr>
      </xdr:nvSpPr>
      <xdr:spPr bwMode="auto">
        <a:xfrm>
          <a:off x="4095750" y="4410075"/>
          <a:ext cx="304800" cy="152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2</xdr:row>
      <xdr:rowOff>295275</xdr:rowOff>
    </xdr:from>
    <xdr:to>
      <xdr:col>11</xdr:col>
      <xdr:colOff>723900</xdr:colOff>
      <xdr:row>33</xdr:row>
      <xdr:rowOff>19050</xdr:rowOff>
    </xdr:to>
    <xdr:graphicFrame macro="">
      <xdr:nvGraphicFramePr>
        <xdr:cNvPr id="3613" name="Chart 7">
          <a:extLst>
            <a:ext uri="{FF2B5EF4-FFF2-40B4-BE49-F238E27FC236}">
              <a16:creationId xmlns:a16="http://schemas.microsoft.com/office/drawing/2014/main" xmlns="" id="{00000000-0008-0000-0200-00001D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33</xdr:row>
      <xdr:rowOff>0</xdr:rowOff>
    </xdr:from>
    <xdr:to>
      <xdr:col>11</xdr:col>
      <xdr:colOff>723900</xdr:colOff>
      <xdr:row>55</xdr:row>
      <xdr:rowOff>238125</xdr:rowOff>
    </xdr:to>
    <xdr:graphicFrame macro="">
      <xdr:nvGraphicFramePr>
        <xdr:cNvPr id="3614" name="Chart 8">
          <a:extLst>
            <a:ext uri="{FF2B5EF4-FFF2-40B4-BE49-F238E27FC236}">
              <a16:creationId xmlns:a16="http://schemas.microsoft.com/office/drawing/2014/main" xmlns="" id="{00000000-0008-0000-0200-00001E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0.57029</cdr:x>
      <cdr:y>0.1219</cdr:y>
    </cdr:from>
    <cdr:to>
      <cdr:x>0.57029</cdr:x>
      <cdr:y>0.80156</cdr:y>
    </cdr:to>
    <cdr:sp macro="" textlink="">
      <cdr:nvSpPr>
        <cdr:cNvPr id="106497" name="Line 1"/>
        <cdr:cNvSpPr>
          <a:spLocks xmlns:a="http://schemas.openxmlformats.org/drawingml/2006/main" noChangeShapeType="1"/>
        </cdr:cNvSpPr>
      </cdr:nvSpPr>
      <cdr:spPr bwMode="auto">
        <a:xfrm xmlns:a="http://schemas.openxmlformats.org/drawingml/2006/main" flipH="1" flipV="1">
          <a:off x="4039168" y="469919"/>
          <a:ext cx="0" cy="260245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9525</xdr:colOff>
      <xdr:row>4</xdr:row>
      <xdr:rowOff>9525</xdr:rowOff>
    </xdr:from>
    <xdr:to>
      <xdr:col>10</xdr:col>
      <xdr:colOff>561975</xdr:colOff>
      <xdr:row>25</xdr:row>
      <xdr:rowOff>152400</xdr:rowOff>
    </xdr:to>
    <xdr:graphicFrame macro="">
      <xdr:nvGraphicFramePr>
        <xdr:cNvPr id="7303" name="Chart 1">
          <a:extLst>
            <a:ext uri="{FF2B5EF4-FFF2-40B4-BE49-F238E27FC236}">
              <a16:creationId xmlns:a16="http://schemas.microsoft.com/office/drawing/2014/main" xmlns="" id="{00000000-0008-0000-0300-00008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581025</xdr:colOff>
      <xdr:row>15</xdr:row>
      <xdr:rowOff>104775</xdr:rowOff>
    </xdr:from>
    <xdr:to>
      <xdr:col>10</xdr:col>
      <xdr:colOff>352425</xdr:colOff>
      <xdr:row>15</xdr:row>
      <xdr:rowOff>104775</xdr:rowOff>
    </xdr:to>
    <xdr:sp macro="" textlink="">
      <xdr:nvSpPr>
        <xdr:cNvPr id="7304" name="Line 2">
          <a:extLst>
            <a:ext uri="{FF2B5EF4-FFF2-40B4-BE49-F238E27FC236}">
              <a16:creationId xmlns:a16="http://schemas.microsoft.com/office/drawing/2014/main" xmlns="" id="{00000000-0008-0000-0300-0000881C0000}"/>
            </a:ext>
          </a:extLst>
        </xdr:cNvPr>
        <xdr:cNvSpPr>
          <a:spLocks noChangeShapeType="1"/>
        </xdr:cNvSpPr>
      </xdr:nvSpPr>
      <xdr:spPr bwMode="auto">
        <a:xfrm>
          <a:off x="800100" y="2600325"/>
          <a:ext cx="5781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10</xdr:col>
      <xdr:colOff>561975</xdr:colOff>
      <xdr:row>25</xdr:row>
      <xdr:rowOff>95250</xdr:rowOff>
    </xdr:to>
    <xdr:graphicFrame macro="">
      <xdr:nvGraphicFramePr>
        <xdr:cNvPr id="9284" name="Chart 4">
          <a:extLst>
            <a:ext uri="{FF2B5EF4-FFF2-40B4-BE49-F238E27FC236}">
              <a16:creationId xmlns:a16="http://schemas.microsoft.com/office/drawing/2014/main" xmlns="" id="{00000000-0008-0000-0400-00004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3</xdr:row>
      <xdr:rowOff>47625</xdr:rowOff>
    </xdr:from>
    <xdr:to>
      <xdr:col>10</xdr:col>
      <xdr:colOff>561975</xdr:colOff>
      <xdr:row>25</xdr:row>
      <xdr:rowOff>171450</xdr:rowOff>
    </xdr:to>
    <xdr:graphicFrame macro="">
      <xdr:nvGraphicFramePr>
        <xdr:cNvPr id="11332" name="Chart 4">
          <a:extLst>
            <a:ext uri="{FF2B5EF4-FFF2-40B4-BE49-F238E27FC236}">
              <a16:creationId xmlns:a16="http://schemas.microsoft.com/office/drawing/2014/main" xmlns="" id="{00000000-0008-0000-0500-000044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10</xdr:col>
      <xdr:colOff>561975</xdr:colOff>
      <xdr:row>25</xdr:row>
      <xdr:rowOff>152400</xdr:rowOff>
    </xdr:to>
    <xdr:graphicFrame macro="">
      <xdr:nvGraphicFramePr>
        <xdr:cNvPr id="13380" name="Chart 4">
          <a:extLst>
            <a:ext uri="{FF2B5EF4-FFF2-40B4-BE49-F238E27FC236}">
              <a16:creationId xmlns:a16="http://schemas.microsoft.com/office/drawing/2014/main" xmlns="" id="{00000000-0008-0000-0600-000044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38100</xdr:rowOff>
    </xdr:from>
    <xdr:to>
      <xdr:col>10</xdr:col>
      <xdr:colOff>561975</xdr:colOff>
      <xdr:row>25</xdr:row>
      <xdr:rowOff>152400</xdr:rowOff>
    </xdr:to>
    <xdr:graphicFrame macro="">
      <xdr:nvGraphicFramePr>
        <xdr:cNvPr id="15428" name="Chart 4">
          <a:extLst>
            <a:ext uri="{FF2B5EF4-FFF2-40B4-BE49-F238E27FC236}">
              <a16:creationId xmlns:a16="http://schemas.microsoft.com/office/drawing/2014/main" xmlns="" id="{00000000-0008-0000-0700-000044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census.gov/cgi-bin/sssd/naics/naicsrch?code=31&amp;search=2007%20NAICS%20Search" TargetMode="External"/><Relationship Id="rId1" Type="http://schemas.openxmlformats.org/officeDocument/2006/relationships/hyperlink" Target="http://www.census.gov/epcd/naics02/def/NDEF31.HTM" TargetMode="External"/><Relationship Id="rId4"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census.gov/cgi-bin/sssd/naics/naicsrch?code=42&amp;search=2007%20NAICS%20Search" TargetMode="External"/><Relationship Id="rId1" Type="http://schemas.openxmlformats.org/officeDocument/2006/relationships/hyperlink" Target="http://www.census.gov/epcd/naics02/def/NDEF42.HTM" TargetMode="External"/><Relationship Id="rId4"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census.gov/cgi-bin/sssd/naics/naicsrch?code=44&amp;search=2007%20NAICS%20Search" TargetMode="External"/><Relationship Id="rId1" Type="http://schemas.openxmlformats.org/officeDocument/2006/relationships/hyperlink" Target="http://www.census.gov/epcd/naics02/def/NDEF44.HTM" TargetMode="External"/><Relationship Id="rId4"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census.gov/cgi-bin/sssd/naics/naicsrch?code=48&amp;search=2007%20NAICS%20Search" TargetMode="External"/><Relationship Id="rId1" Type="http://schemas.openxmlformats.org/officeDocument/2006/relationships/hyperlink" Target="http://www.census.gov/epcd/naics02/def/NDEF48.HTM" TargetMode="External"/><Relationship Id="rId4"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census.gov/cgi-bin/sssd/naics/naicsrch?code=51&amp;search=2007%20NAICS%20Search" TargetMode="External"/><Relationship Id="rId1" Type="http://schemas.openxmlformats.org/officeDocument/2006/relationships/hyperlink" Target="http://www.census.gov/epcd/naics02/def/NDEF51.HTM" TargetMode="External"/><Relationship Id="rId4"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census.gov/cgi-bin/sssd/naics/naicsrch?code=52&amp;search=2007%20NAICS%20Search" TargetMode="External"/><Relationship Id="rId1" Type="http://schemas.openxmlformats.org/officeDocument/2006/relationships/hyperlink" Target="http://www.census.gov/epcd/naics02/def/NDEF52.HTM" TargetMode="External"/><Relationship Id="rId4"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census.gov/cgi-bin/sssd/naics/naicsrch?code=53&amp;search=2007%20NAICS%20Search" TargetMode="External"/><Relationship Id="rId1" Type="http://schemas.openxmlformats.org/officeDocument/2006/relationships/hyperlink" Target="http://www.census.gov/epcd/naics02/def/NDEF53.HTM" TargetMode="External"/><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census.gov/cgi-bin/sssd/naics/naicsrch?code=54&amp;search=2007%20NAICS%20Search" TargetMode="External"/><Relationship Id="rId1" Type="http://schemas.openxmlformats.org/officeDocument/2006/relationships/hyperlink" Target="http://www.census.gov/epcd/naics02/def/NDEF54.HTM" TargetMode="External"/><Relationship Id="rId4"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census.gov/cgi-bin/sssd/naics/naicsrch?code=55&amp;search=2007%20NAICS%20Search" TargetMode="External"/><Relationship Id="rId1" Type="http://schemas.openxmlformats.org/officeDocument/2006/relationships/hyperlink" Target="http://www.census.gov/epcd/naics02/def/NDEF55.HTM" TargetMode="External"/><Relationship Id="rId4"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census.gov/cgi-bin/sssd/naics/naicsrch?code=56&amp;search=2007%20NAICS%20Search" TargetMode="External"/><Relationship Id="rId1" Type="http://schemas.openxmlformats.org/officeDocument/2006/relationships/hyperlink" Target="http://www.census.gov/epcd/naics02/def/NDEF11.HTM" TargetMode="External"/><Relationship Id="rId4"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ensus.gov/cgi-bin/sssd/naics/naicsrch?code=48&amp;search=2017%20NAICS%20Search" TargetMode="External"/><Relationship Id="rId13" Type="http://schemas.openxmlformats.org/officeDocument/2006/relationships/hyperlink" Target="https://www.census.gov/cgi-bin/sssd/naics/naicsrch?code=55&amp;search=2017%20NAICS%20Search" TargetMode="External"/><Relationship Id="rId18" Type="http://schemas.openxmlformats.org/officeDocument/2006/relationships/hyperlink" Target="https://www.census.gov/cgi-bin/sssd/naics/naicsrch?code=72&amp;search=2017%20NAICS%20Search" TargetMode="External"/><Relationship Id="rId3" Type="http://schemas.openxmlformats.org/officeDocument/2006/relationships/hyperlink" Target="https://www.census.gov/cgi-bin/sssd/naics/naicsrch?code=22&amp;search=2017%20NAICS%20Search" TargetMode="External"/><Relationship Id="rId21" Type="http://schemas.openxmlformats.org/officeDocument/2006/relationships/printerSettings" Target="../printerSettings/printerSettings2.bin"/><Relationship Id="rId7" Type="http://schemas.openxmlformats.org/officeDocument/2006/relationships/hyperlink" Target="https://www.census.gov/cgi-bin/sssd/naics/naicsrch?code=44&amp;search=2017%20NAICS%20Search" TargetMode="External"/><Relationship Id="rId12" Type="http://schemas.openxmlformats.org/officeDocument/2006/relationships/hyperlink" Target="https://www.census.gov/cgi-bin/sssd/naics/naicsrch?code=54&amp;search=2017%20NAICS%20Search" TargetMode="External"/><Relationship Id="rId17" Type="http://schemas.openxmlformats.org/officeDocument/2006/relationships/hyperlink" Target="https://www.census.gov/cgi-bin/sssd/naics/naicsrch?code=71&amp;search=2017%20NAICS%20Search" TargetMode="External"/><Relationship Id="rId2" Type="http://schemas.openxmlformats.org/officeDocument/2006/relationships/hyperlink" Target="https://www.census.gov/cgi-bin/sssd/naics/naicsrch?code=21&amp;search=2017%20NAICS%20Search" TargetMode="External"/><Relationship Id="rId16" Type="http://schemas.openxmlformats.org/officeDocument/2006/relationships/hyperlink" Target="https://www.census.gov/cgi-bin/sssd/naics/naicsrch?code=62&amp;search=2017%20NAICS%20Search" TargetMode="External"/><Relationship Id="rId20" Type="http://schemas.openxmlformats.org/officeDocument/2006/relationships/hyperlink" Target="https://www.census.gov/cgi-bin/sssd/naics/naicsrch?code=92&amp;search=2017%20NAICS%20Search" TargetMode="External"/><Relationship Id="rId1" Type="http://schemas.openxmlformats.org/officeDocument/2006/relationships/hyperlink" Target="https://www.census.gov/cgi-bin/sssd/naics/naicsrch?code=11&amp;search=2017%20NAICS%20Search" TargetMode="External"/><Relationship Id="rId6" Type="http://schemas.openxmlformats.org/officeDocument/2006/relationships/hyperlink" Target="https://www.census.gov/cgi-bin/sssd/naics/naicsrch?code=42&amp;search=2017%20NAICS%20Search" TargetMode="External"/><Relationship Id="rId11" Type="http://schemas.openxmlformats.org/officeDocument/2006/relationships/hyperlink" Target="https://www.census.gov/cgi-bin/sssd/naics/naicsrch?code=53&amp;search=2017%20NAICS%20Search" TargetMode="External"/><Relationship Id="rId5" Type="http://schemas.openxmlformats.org/officeDocument/2006/relationships/hyperlink" Target="https://www.census.gov/cgi-bin/sssd/naics/naicsrch?code=31&amp;search=2017%20NAICS%20Search" TargetMode="External"/><Relationship Id="rId15" Type="http://schemas.openxmlformats.org/officeDocument/2006/relationships/hyperlink" Target="https://www.census.gov/cgi-bin/sssd/naics/naicsrch?code=61&amp;search=2017%20NAICS%20Search" TargetMode="External"/><Relationship Id="rId10" Type="http://schemas.openxmlformats.org/officeDocument/2006/relationships/hyperlink" Target="https://www.census.gov/cgi-bin/sssd/naics/naicsrch?code=52&amp;search=2017%20NAICS%20Search" TargetMode="External"/><Relationship Id="rId19" Type="http://schemas.openxmlformats.org/officeDocument/2006/relationships/hyperlink" Target="https://www.census.gov/cgi-bin/sssd/naics/naicsrch?code=81&amp;search=2017%20NAICS%20Search" TargetMode="External"/><Relationship Id="rId4" Type="http://schemas.openxmlformats.org/officeDocument/2006/relationships/hyperlink" Target="https://www.census.gov/cgi-bin/sssd/naics/naicsrch?code=23&amp;search=2017%20NAICS%20Search" TargetMode="External"/><Relationship Id="rId9" Type="http://schemas.openxmlformats.org/officeDocument/2006/relationships/hyperlink" Target="https://www.census.gov/cgi-bin/sssd/naics/naicsrch?code=51&amp;search=2017%20NAICS%20Search" TargetMode="External"/><Relationship Id="rId14" Type="http://schemas.openxmlformats.org/officeDocument/2006/relationships/hyperlink" Target="https://www.census.gov/cgi-bin/sssd/naics/naicsrch?code=56&amp;search=2017%20NAICS%20Search" TargetMode="External"/><Relationship Id="rId22"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census.gov/cgi-bin/sssd/naics/naicsrch?code=61&amp;search=2007%20NAICS%20Search" TargetMode="External"/><Relationship Id="rId1" Type="http://schemas.openxmlformats.org/officeDocument/2006/relationships/hyperlink" Target="file:///C:/Users/salsdani/AppData/Local/Microsoft/Windows/Temporary%20Internet%20Files/Content.Outlook/2011/archive/2010/archive/payment/analysis/graphs/61" TargetMode="External"/><Relationship Id="rId4"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census.gov/cgi-bin/sssd/naics/naicsrch?code=62&amp;search=2007%20NAICS%20Search" TargetMode="External"/><Relationship Id="rId1" Type="http://schemas.openxmlformats.org/officeDocument/2006/relationships/hyperlink" Target="http://www.census.gov/epcd/naics02/def/NDEF62.HTM" TargetMode="External"/><Relationship Id="rId4"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census.gov/cgi-bin/sssd/naics/naicsrch?code=71&amp;search=2007%20NAICS%20Search" TargetMode="External"/><Relationship Id="rId1" Type="http://schemas.openxmlformats.org/officeDocument/2006/relationships/hyperlink" Target="http://www.census.gov/epcd/naics02/def/NDEF71.HTM" TargetMode="External"/><Relationship Id="rId4"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census.gov/cgi-bin/sssd/naics/naicsrch?code=72&amp;search=2007%20NAICS%20Search" TargetMode="External"/><Relationship Id="rId1" Type="http://schemas.openxmlformats.org/officeDocument/2006/relationships/hyperlink" Target="http://www.census.gov/epcd/naics02/def/NDEF72.HTM" TargetMode="External"/><Relationship Id="rId4"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census.gov/cgi-bin/sssd/naics/naicsrch?code=81&amp;search=2007%20NAICS%20Search" TargetMode="External"/><Relationship Id="rId1" Type="http://schemas.openxmlformats.org/officeDocument/2006/relationships/hyperlink" Target="http://www.census.gov/epcd/naics02/def/NDEF81.HTM" TargetMode="External"/><Relationship Id="rId4" Type="http://schemas.openxmlformats.org/officeDocument/2006/relationships/drawing" Target="../drawings/drawing25.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ensus.gov/cgi-bin/sssd/naics/naicsrch?code=11&amp;search=2007%20NAICS%20Search" TargetMode="External"/><Relationship Id="rId1" Type="http://schemas.openxmlformats.org/officeDocument/2006/relationships/hyperlink" Target="http://www.census.gov/epcd/naics02/def/NDEF11.HTM" TargetMode="External"/><Relationship Id="rId4"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census.gov/cgi-bin/sssd/naics/naicsrch?code=21&amp;search=2007%20NAICS%20Search" TargetMode="External"/><Relationship Id="rId1" Type="http://schemas.openxmlformats.org/officeDocument/2006/relationships/hyperlink" Target="http://www.census.gov/epcd/naics02/def/NDEF21.HTM" TargetMode="External"/><Relationship Id="rId4"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census.gov/cgi-bin/sssd/naics/naicsrch?code=22&amp;search=2007%20NAICS%20Search" TargetMode="External"/><Relationship Id="rId1" Type="http://schemas.openxmlformats.org/officeDocument/2006/relationships/hyperlink" Target="http://www.census.gov/epcd/naics02/def/NDEF22.HTM" TargetMode="External"/><Relationship Id="rId4"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ensus.gov/cgi-bin/sssd/naics/naicsrch?code=23&amp;search=2007%20NAICS%20Search" TargetMode="External"/><Relationship Id="rId1" Type="http://schemas.openxmlformats.org/officeDocument/2006/relationships/hyperlink" Target="http://www.census.gov/epcd/naics02/def/NDEF23.HTM" TargetMode="External"/><Relationship Id="rId4"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77"/>
  <sheetViews>
    <sheetView tabSelected="1" zoomScaleNormal="100" zoomScaleSheetLayoutView="100" workbookViewId="0"/>
  </sheetViews>
  <sheetFormatPr defaultRowHeight="12.75"/>
  <cols>
    <col min="1" max="1" width="3.85546875" customWidth="1"/>
    <col min="2" max="2" width="30.7109375" style="1" customWidth="1"/>
    <col min="3" max="3" width="28.42578125" customWidth="1"/>
    <col min="4" max="5" width="16.7109375" customWidth="1"/>
    <col min="6" max="6" width="17.140625" customWidth="1"/>
    <col min="7" max="10" width="16.5703125" customWidth="1"/>
  </cols>
  <sheetData>
    <row r="1" spans="2:9" ht="23.25" customHeight="1">
      <c r="B1" s="115" t="s">
        <v>0</v>
      </c>
      <c r="C1" s="116"/>
      <c r="D1" s="116"/>
      <c r="E1" s="116"/>
      <c r="F1" s="116"/>
      <c r="G1" s="116"/>
    </row>
    <row r="2" spans="2:9" ht="23.25" customHeight="1">
      <c r="B2" s="115" t="str">
        <f>"Charts for Receipts Through "&amp;(Count!D5)</f>
        <v>Charts for Receipts Through 1/2020</v>
      </c>
      <c r="C2" s="116"/>
      <c r="D2" s="116"/>
      <c r="E2" s="116"/>
      <c r="F2" s="116"/>
      <c r="G2" s="116"/>
    </row>
    <row r="3" spans="2:9" ht="23.25" customHeight="1">
      <c r="B3" s="117"/>
      <c r="C3" s="116"/>
      <c r="D3" s="116"/>
      <c r="E3" s="116"/>
      <c r="F3" s="116"/>
      <c r="G3" s="116"/>
    </row>
    <row r="4" spans="2:9" s="28" customFormat="1" ht="17.100000000000001" customHeight="1">
      <c r="B4" s="113" t="s">
        <v>1</v>
      </c>
      <c r="C4" s="114"/>
      <c r="D4" s="114"/>
      <c r="E4" s="114"/>
      <c r="F4" s="114"/>
      <c r="G4" s="114"/>
    </row>
    <row r="5" spans="2:9" s="102" customFormat="1" ht="17.100000000000001" customHeight="1">
      <c r="B5" s="113" t="s">
        <v>2</v>
      </c>
      <c r="C5" s="114"/>
      <c r="D5" s="114"/>
      <c r="E5" s="114"/>
      <c r="F5" s="114"/>
      <c r="G5" s="114"/>
    </row>
    <row r="6" spans="2:9" s="28" customFormat="1" ht="17.100000000000001" customHeight="1">
      <c r="B6" s="113" t="s">
        <v>3</v>
      </c>
      <c r="C6" s="114"/>
      <c r="D6" s="114"/>
      <c r="E6" s="114"/>
      <c r="F6" s="114"/>
      <c r="G6" s="114"/>
    </row>
    <row r="7" spans="2:9" s="28" customFormat="1" ht="17.100000000000001" customHeight="1">
      <c r="B7" s="113" t="s">
        <v>4</v>
      </c>
      <c r="C7" s="114"/>
      <c r="D7" s="114"/>
      <c r="E7" s="114"/>
      <c r="F7" s="114"/>
      <c r="G7" s="114"/>
    </row>
    <row r="8" spans="2:9" s="28" customFormat="1" ht="17.100000000000001" customHeight="1">
      <c r="B8" s="29"/>
      <c r="C8" s="29"/>
    </row>
    <row r="9" spans="2:9" s="28" customFormat="1" ht="35.25" customHeight="1" thickBot="1">
      <c r="B9" s="108" t="s">
        <v>49</v>
      </c>
      <c r="C9" s="109"/>
      <c r="D9" s="110" t="str">
        <f>(Count!D2)&amp;" "&amp;(Count!D3)</f>
        <v>January 2020</v>
      </c>
      <c r="E9" s="110" t="str">
        <f>(Count!D2)&amp;" "&amp;(Count!D4)</f>
        <v>January 2019</v>
      </c>
      <c r="F9" s="111" t="s">
        <v>51</v>
      </c>
      <c r="G9" s="111" t="s">
        <v>52</v>
      </c>
      <c r="H9" s="30"/>
      <c r="I9" s="31"/>
    </row>
    <row r="10" spans="2:9" s="28" customFormat="1" ht="22.5" customHeight="1">
      <c r="B10" s="103" t="s">
        <v>41</v>
      </c>
      <c r="C10" s="50"/>
      <c r="D10" s="51"/>
      <c r="E10" s="51"/>
      <c r="F10" s="52"/>
      <c r="G10" s="47"/>
      <c r="H10" s="30"/>
      <c r="I10" s="31"/>
    </row>
    <row r="11" spans="2:9" s="28" customFormat="1" ht="18" customHeight="1">
      <c r="B11" s="104"/>
      <c r="C11" s="33" t="s">
        <v>53</v>
      </c>
      <c r="D11" s="58">
        <f>'Raw Data'!W123</f>
        <v>31073000</v>
      </c>
      <c r="E11" s="58">
        <f>'Raw Data'!W111</f>
        <v>27622000</v>
      </c>
      <c r="F11" s="48">
        <f>D11-E11</f>
        <v>3451000</v>
      </c>
      <c r="G11" s="34">
        <f>IF(J14&gt;0,"N/A",(D11/E11)-1)</f>
        <v>0.12493664470349719</v>
      </c>
      <c r="H11" s="30"/>
      <c r="I11" s="31"/>
    </row>
    <row r="12" spans="2:9" s="28" customFormat="1" ht="18" customHeight="1">
      <c r="B12" s="104"/>
      <c r="C12" s="35" t="s">
        <v>54</v>
      </c>
      <c r="D12" s="59">
        <f>'12Mo Totals'!W113</f>
        <v>927172000</v>
      </c>
      <c r="E12" s="60">
        <f>'12Mo Totals'!W101</f>
        <v>900341000</v>
      </c>
      <c r="F12" s="49">
        <f>D12-E12</f>
        <v>26831000</v>
      </c>
      <c r="G12" s="36">
        <f>IF(J15&gt;0,"N/A",(D12/E12)-1)</f>
        <v>2.9800930980595108E-2</v>
      </c>
      <c r="H12" s="30"/>
      <c r="I12" s="31"/>
    </row>
    <row r="13" spans="2:9" s="1" customFormat="1" ht="22.5" customHeight="1">
      <c r="B13" s="105" t="s">
        <v>5</v>
      </c>
      <c r="C13" s="41"/>
      <c r="D13" s="61"/>
      <c r="E13" s="61"/>
      <c r="F13" s="61"/>
      <c r="G13" s="62"/>
    </row>
    <row r="14" spans="2:9" s="28" customFormat="1" ht="18">
      <c r="B14" s="53"/>
      <c r="C14" s="33" t="s">
        <v>53</v>
      </c>
      <c r="D14" s="48">
        <f>'Raw Data'!C123</f>
        <v>470000</v>
      </c>
      <c r="E14" s="48">
        <f>'Raw Data'!C111</f>
        <v>599000</v>
      </c>
      <c r="F14" s="48">
        <f>D14-E14</f>
        <v>-129000</v>
      </c>
      <c r="G14" s="34">
        <f>IF(J17&gt;0,"N/A",(D14/E14)-1)</f>
        <v>-0.21535893155258767</v>
      </c>
    </row>
    <row r="15" spans="2:9" s="28" customFormat="1" ht="18">
      <c r="B15" s="53"/>
      <c r="C15" s="35" t="s">
        <v>54</v>
      </c>
      <c r="D15" s="49">
        <f>'12Mo Totals'!C113</f>
        <v>7395000</v>
      </c>
      <c r="E15" s="49">
        <f>'12Mo Totals'!C101</f>
        <v>7373000</v>
      </c>
      <c r="F15" s="49">
        <f>D15-E15</f>
        <v>22000</v>
      </c>
      <c r="G15" s="36">
        <f>IF(J18&gt;0,"N/A",(D15/E15)-1)</f>
        <v>2.9838600298386364E-3</v>
      </c>
    </row>
    <row r="16" spans="2:9" s="1" customFormat="1" ht="22.5" customHeight="1">
      <c r="B16" s="105" t="s">
        <v>7</v>
      </c>
      <c r="C16" s="32"/>
      <c r="D16" s="63"/>
      <c r="E16" s="63"/>
      <c r="F16" s="63"/>
      <c r="G16" s="64"/>
    </row>
    <row r="17" spans="1:7" s="28" customFormat="1" ht="18">
      <c r="B17" s="53"/>
      <c r="C17" s="33" t="s">
        <v>53</v>
      </c>
      <c r="D17" s="48">
        <f>'Raw Data'!D123</f>
        <v>9000</v>
      </c>
      <c r="E17" s="48">
        <f>'Raw Data'!D111</f>
        <v>-9000</v>
      </c>
      <c r="F17" s="48">
        <f>D17-E17</f>
        <v>18000</v>
      </c>
      <c r="G17" s="34" t="s">
        <v>68</v>
      </c>
    </row>
    <row r="18" spans="1:7" s="28" customFormat="1" ht="18">
      <c r="B18" s="53"/>
      <c r="C18" s="35" t="s">
        <v>54</v>
      </c>
      <c r="D18" s="49">
        <f>'12Mo Totals'!D113</f>
        <v>879000</v>
      </c>
      <c r="E18" s="49">
        <f>'12Mo Totals'!D101</f>
        <v>1020000</v>
      </c>
      <c r="F18" s="49">
        <f>D18-E18</f>
        <v>-141000</v>
      </c>
      <c r="G18" s="36">
        <f>IF(J21&gt;0,"N/A",(D18/E18)-1)</f>
        <v>-0.13823529411764701</v>
      </c>
    </row>
    <row r="19" spans="1:7" s="1" customFormat="1" ht="22.5" customHeight="1">
      <c r="B19" s="105" t="s">
        <v>9</v>
      </c>
      <c r="C19" s="32"/>
      <c r="D19" s="63"/>
      <c r="E19" s="63"/>
      <c r="F19" s="63"/>
      <c r="G19" s="64"/>
    </row>
    <row r="20" spans="1:7" s="28" customFormat="1" ht="18">
      <c r="B20" s="53"/>
      <c r="C20" s="33" t="s">
        <v>53</v>
      </c>
      <c r="D20" s="48">
        <f>'Raw Data'!E123</f>
        <v>3000</v>
      </c>
      <c r="E20" s="48">
        <f>'Raw Data'!E111</f>
        <v>-89000</v>
      </c>
      <c r="F20" s="48">
        <f>D20-E20</f>
        <v>92000</v>
      </c>
      <c r="G20" s="34" t="s">
        <v>68</v>
      </c>
    </row>
    <row r="21" spans="1:7" s="28" customFormat="1" ht="18">
      <c r="B21" s="53"/>
      <c r="C21" s="35" t="s">
        <v>54</v>
      </c>
      <c r="D21" s="49">
        <f>'12Mo Totals'!E113</f>
        <v>16390000</v>
      </c>
      <c r="E21" s="49">
        <f>'12Mo Totals'!E101</f>
        <v>18321000</v>
      </c>
      <c r="F21" s="49">
        <f>D21-E21</f>
        <v>-1931000</v>
      </c>
      <c r="G21" s="36">
        <f>IF(J24&gt;0,"N/A",(D21/E21)-1)</f>
        <v>-0.10539817695540632</v>
      </c>
    </row>
    <row r="22" spans="1:7" s="1" customFormat="1" ht="22.5" customHeight="1">
      <c r="B22" s="105" t="s">
        <v>11</v>
      </c>
      <c r="C22" s="32"/>
      <c r="D22" s="63"/>
      <c r="E22" s="63"/>
      <c r="F22" s="63"/>
      <c r="G22" s="64"/>
    </row>
    <row r="23" spans="1:7" ht="15">
      <c r="A23" s="2"/>
      <c r="B23" s="54"/>
      <c r="C23" s="33" t="s">
        <v>53</v>
      </c>
      <c r="D23" s="48">
        <f>'Raw Data'!F123</f>
        <v>1446000</v>
      </c>
      <c r="E23" s="48">
        <f>'Raw Data'!F111</f>
        <v>1357000</v>
      </c>
      <c r="F23" s="48">
        <f>D23-E23</f>
        <v>89000</v>
      </c>
      <c r="G23" s="34">
        <f>IF(J26&gt;0,"N/A",(D23/E23)-1)</f>
        <v>6.5585851142225593E-2</v>
      </c>
    </row>
    <row r="24" spans="1:7" ht="15">
      <c r="A24" s="2"/>
      <c r="B24" s="54"/>
      <c r="C24" s="35" t="s">
        <v>54</v>
      </c>
      <c r="D24" s="49">
        <f>'12Mo Totals'!F113</f>
        <v>24700000</v>
      </c>
      <c r="E24" s="49">
        <f>'12Mo Totals'!F101</f>
        <v>23373000</v>
      </c>
      <c r="F24" s="49">
        <f>D24-E24</f>
        <v>1327000</v>
      </c>
      <c r="G24" s="36">
        <f>IF(J27&gt;0,"N/A",(D24/E24)-1)</f>
        <v>5.6774911222350566E-2</v>
      </c>
    </row>
    <row r="25" spans="1:7" s="1" customFormat="1" ht="22.5" customHeight="1">
      <c r="B25" s="105" t="s">
        <v>13</v>
      </c>
      <c r="C25" s="32"/>
      <c r="D25" s="63"/>
      <c r="E25" s="63"/>
      <c r="F25" s="63"/>
      <c r="G25" s="64"/>
    </row>
    <row r="26" spans="1:7" ht="15">
      <c r="A26" s="2"/>
      <c r="B26" s="106"/>
      <c r="C26" s="33" t="s">
        <v>53</v>
      </c>
      <c r="D26" s="48">
        <f>'Raw Data'!G123</f>
        <v>41000</v>
      </c>
      <c r="E26" s="48">
        <f>'Raw Data'!G111</f>
        <v>1263000</v>
      </c>
      <c r="F26" s="48">
        <f>D26-E26</f>
        <v>-1222000</v>
      </c>
      <c r="G26" s="34">
        <f>IF(J29&gt;0,"N/A",(D26/E26)-1)</f>
        <v>-0.96753760886777518</v>
      </c>
    </row>
    <row r="27" spans="1:7" ht="15">
      <c r="A27" s="2"/>
      <c r="B27" s="106"/>
      <c r="C27" s="35" t="s">
        <v>54</v>
      </c>
      <c r="D27" s="49">
        <f>'12Mo Totals'!G113</f>
        <v>59786000</v>
      </c>
      <c r="E27" s="49">
        <f>'12Mo Totals'!G101</f>
        <v>89989000</v>
      </c>
      <c r="F27" s="49">
        <f>D27-E27</f>
        <v>-30203000</v>
      </c>
      <c r="G27" s="36">
        <f>IF(J30&gt;0,"N/A",(D27/E27)-1)</f>
        <v>-0.33562991032237277</v>
      </c>
    </row>
    <row r="28" spans="1:7" s="1" customFormat="1" ht="22.5" customHeight="1">
      <c r="B28" s="105" t="s">
        <v>15</v>
      </c>
      <c r="C28" s="32"/>
      <c r="D28" s="63"/>
      <c r="E28" s="63"/>
      <c r="F28" s="63"/>
      <c r="G28" s="64"/>
    </row>
    <row r="29" spans="1:7" ht="15">
      <c r="A29" s="2"/>
      <c r="B29" s="106"/>
      <c r="C29" s="33" t="s">
        <v>53</v>
      </c>
      <c r="D29" s="48">
        <f>'Raw Data'!H123</f>
        <v>4965000</v>
      </c>
      <c r="E29" s="48">
        <f>'Raw Data'!H111</f>
        <v>5022000</v>
      </c>
      <c r="F29" s="48">
        <f>D29-E29</f>
        <v>-57000</v>
      </c>
      <c r="G29" s="34">
        <f>IF(J32&gt;0,"N/A",(D29/E29)-1)</f>
        <v>-1.1350059737156526E-2</v>
      </c>
    </row>
    <row r="30" spans="1:7" ht="15">
      <c r="A30" s="2"/>
      <c r="B30" s="106"/>
      <c r="C30" s="35" t="s">
        <v>54</v>
      </c>
      <c r="D30" s="49">
        <f>'12Mo Totals'!H113</f>
        <v>173313000</v>
      </c>
      <c r="E30" s="49">
        <f>'12Mo Totals'!H101</f>
        <v>190455000</v>
      </c>
      <c r="F30" s="49">
        <f>D30-E30</f>
        <v>-17142000</v>
      </c>
      <c r="G30" s="36">
        <f>IF(J31&gt;0,"N/A",(D30/E30)-1)</f>
        <v>-9.0005513113333824E-2</v>
      </c>
    </row>
    <row r="31" spans="1:7" s="1" customFormat="1" ht="22.5" customHeight="1">
      <c r="B31" s="105" t="s">
        <v>17</v>
      </c>
      <c r="C31" s="32"/>
      <c r="D31" s="63"/>
      <c r="E31" s="63"/>
      <c r="F31" s="63"/>
      <c r="G31" s="64"/>
    </row>
    <row r="32" spans="1:7" ht="15">
      <c r="B32" s="106"/>
      <c r="C32" s="33" t="s">
        <v>53</v>
      </c>
      <c r="D32" s="48">
        <f>'Raw Data'!I123</f>
        <v>4936000</v>
      </c>
      <c r="E32" s="48">
        <f>'Raw Data'!I111</f>
        <v>13799000</v>
      </c>
      <c r="F32" s="48">
        <f>D32-E32</f>
        <v>-8863000</v>
      </c>
      <c r="G32" s="34">
        <f>IF(J35&gt;0,"N/A",(D32/E32)-1)</f>
        <v>-0.64229291977679548</v>
      </c>
    </row>
    <row r="33" spans="2:7" ht="15">
      <c r="B33" s="106"/>
      <c r="C33" s="35" t="s">
        <v>54</v>
      </c>
      <c r="D33" s="49">
        <f>'12Mo Totals'!I113</f>
        <v>87860000</v>
      </c>
      <c r="E33" s="49">
        <f>'12Mo Totals'!I101</f>
        <v>116414000</v>
      </c>
      <c r="F33" s="49">
        <f>D33-E33</f>
        <v>-28554000</v>
      </c>
      <c r="G33" s="36">
        <f>IF(J36&gt;0,"N/A",(D33/E33)-1)</f>
        <v>-0.2452797773463673</v>
      </c>
    </row>
    <row r="34" spans="2:7" s="1" customFormat="1" ht="22.5" customHeight="1">
      <c r="B34" s="105" t="s">
        <v>19</v>
      </c>
      <c r="C34" s="41"/>
      <c r="D34" s="61"/>
      <c r="E34" s="61"/>
      <c r="F34" s="61"/>
      <c r="G34" s="62"/>
    </row>
    <row r="35" spans="2:7" ht="15">
      <c r="B35" s="106"/>
      <c r="C35" s="33" t="s">
        <v>53</v>
      </c>
      <c r="D35" s="48">
        <f>'Raw Data'!J123</f>
        <v>-58000</v>
      </c>
      <c r="E35" s="48">
        <f>'Raw Data'!J111</f>
        <v>21000</v>
      </c>
      <c r="F35" s="48">
        <f>D35-E35</f>
        <v>-79000</v>
      </c>
      <c r="G35" s="34" t="s">
        <v>68</v>
      </c>
    </row>
    <row r="36" spans="2:7" ht="15">
      <c r="B36" s="106"/>
      <c r="C36" s="35" t="s">
        <v>54</v>
      </c>
      <c r="D36" s="49">
        <f>'12Mo Totals'!J113</f>
        <v>30022000</v>
      </c>
      <c r="E36" s="49">
        <f>'12Mo Totals'!J101</f>
        <v>29303000</v>
      </c>
      <c r="F36" s="49">
        <f>D36-E36</f>
        <v>719000</v>
      </c>
      <c r="G36" s="36">
        <f>IF(J39&gt;0,"N/A",(D36/E36)-1)</f>
        <v>2.4536736852881935E-2</v>
      </c>
    </row>
    <row r="37" spans="2:7" s="1" customFormat="1" ht="22.5" customHeight="1">
      <c r="B37" s="105" t="s">
        <v>21</v>
      </c>
      <c r="C37" s="32"/>
      <c r="D37" s="63"/>
      <c r="E37" s="63"/>
      <c r="F37" s="63"/>
      <c r="G37" s="64"/>
    </row>
    <row r="38" spans="2:7" ht="15">
      <c r="B38" s="106"/>
      <c r="C38" s="33" t="s">
        <v>53</v>
      </c>
      <c r="D38" s="48">
        <f>'Raw Data'!K123</f>
        <v>169000</v>
      </c>
      <c r="E38" s="48">
        <f>'Raw Data'!K111</f>
        <v>446000</v>
      </c>
      <c r="F38" s="48">
        <f>D38-E38</f>
        <v>-277000</v>
      </c>
      <c r="G38" s="34">
        <f>IF(J41&gt;0,"N/A",(D38/E38)-1)</f>
        <v>-0.62107623318385652</v>
      </c>
    </row>
    <row r="39" spans="2:7" ht="15">
      <c r="B39" s="106"/>
      <c r="C39" s="35" t="s">
        <v>54</v>
      </c>
      <c r="D39" s="49">
        <f>'12Mo Totals'!K113</f>
        <v>47303000</v>
      </c>
      <c r="E39" s="49">
        <f>'12Mo Totals'!K101</f>
        <v>45794000</v>
      </c>
      <c r="F39" s="49">
        <f>D39-E39</f>
        <v>1509000</v>
      </c>
      <c r="G39" s="36">
        <f>IF(J42&gt;0,"N/A",(D39/E39)-1)</f>
        <v>3.2951915098047735E-2</v>
      </c>
    </row>
    <row r="40" spans="2:7" s="1" customFormat="1" ht="22.5" customHeight="1">
      <c r="B40" s="105" t="s">
        <v>23</v>
      </c>
      <c r="C40" s="55"/>
      <c r="D40" s="65"/>
      <c r="E40" s="65"/>
      <c r="F40" s="65"/>
      <c r="G40" s="66"/>
    </row>
    <row r="41" spans="2:7" ht="15">
      <c r="B41" s="106"/>
      <c r="C41" s="33" t="s">
        <v>53</v>
      </c>
      <c r="D41" s="48">
        <f>'Raw Data'!L123</f>
        <v>410000</v>
      </c>
      <c r="E41" s="48">
        <f>'Raw Data'!L111</f>
        <v>473000</v>
      </c>
      <c r="F41" s="48">
        <f>D41-E41</f>
        <v>-63000</v>
      </c>
      <c r="G41" s="34">
        <f>IF(J44&gt;0,"N/A",(D41/E41)-1)</f>
        <v>-0.13319238900634245</v>
      </c>
    </row>
    <row r="42" spans="2:7" ht="15">
      <c r="B42" s="106"/>
      <c r="C42" s="35" t="s">
        <v>54</v>
      </c>
      <c r="D42" s="49">
        <f>'12Mo Totals'!L113</f>
        <v>143398000</v>
      </c>
      <c r="E42" s="49">
        <f>'12Mo Totals'!L101</f>
        <v>118441000</v>
      </c>
      <c r="F42" s="49">
        <f>D42-E42</f>
        <v>24957000</v>
      </c>
      <c r="G42" s="36">
        <f>IF(J45&gt;0,"N/A",(D42/E42)-1)</f>
        <v>0.21071250664887997</v>
      </c>
    </row>
    <row r="43" spans="2:7" s="1" customFormat="1" ht="22.5" customHeight="1">
      <c r="B43" s="105" t="s">
        <v>6</v>
      </c>
      <c r="C43" s="41"/>
      <c r="D43" s="61"/>
      <c r="E43" s="61"/>
      <c r="F43" s="61"/>
      <c r="G43" s="62"/>
    </row>
    <row r="44" spans="2:7" ht="15">
      <c r="B44" s="106"/>
      <c r="C44" s="33" t="s">
        <v>53</v>
      </c>
      <c r="D44" s="48">
        <f>'Raw Data'!M123</f>
        <v>485000</v>
      </c>
      <c r="E44" s="48">
        <f>'Raw Data'!M111</f>
        <v>1113000</v>
      </c>
      <c r="F44" s="48">
        <f>D44-E44</f>
        <v>-628000</v>
      </c>
      <c r="G44" s="34">
        <f>IF(J47&gt;0,"N/A",(D44/E44)-1)</f>
        <v>-0.56424079065588506</v>
      </c>
    </row>
    <row r="45" spans="2:7" ht="15">
      <c r="B45" s="106"/>
      <c r="C45" s="35" t="s">
        <v>54</v>
      </c>
      <c r="D45" s="49">
        <f>'12Mo Totals'!M113</f>
        <v>26604000</v>
      </c>
      <c r="E45" s="49">
        <f>'12Mo Totals'!M101</f>
        <v>13211000</v>
      </c>
      <c r="F45" s="49">
        <f>D45-E45</f>
        <v>13393000</v>
      </c>
      <c r="G45" s="36">
        <f>IF(J48&gt;0,"N/A",(D45/E45)-1)</f>
        <v>1.0137763984558323</v>
      </c>
    </row>
    <row r="46" spans="2:7" s="1" customFormat="1" ht="22.5" customHeight="1">
      <c r="B46" s="105" t="s">
        <v>8</v>
      </c>
      <c r="C46" s="41"/>
      <c r="D46" s="61"/>
      <c r="E46" s="61"/>
      <c r="F46" s="61"/>
      <c r="G46" s="62"/>
    </row>
    <row r="47" spans="2:7" ht="15">
      <c r="B47" s="106"/>
      <c r="C47" s="33" t="s">
        <v>53</v>
      </c>
      <c r="D47" s="48">
        <f>'Raw Data'!N123</f>
        <v>201000</v>
      </c>
      <c r="E47" s="48">
        <f>'Raw Data'!N111</f>
        <v>-491000</v>
      </c>
      <c r="F47" s="48">
        <f>D47-E47</f>
        <v>692000</v>
      </c>
      <c r="G47" s="34" t="s">
        <v>68</v>
      </c>
    </row>
    <row r="48" spans="2:7" ht="15">
      <c r="B48" s="106"/>
      <c r="C48" s="35" t="s">
        <v>54</v>
      </c>
      <c r="D48" s="49">
        <f>'12Mo Totals'!N113</f>
        <v>70416000</v>
      </c>
      <c r="E48" s="49">
        <f>'12Mo Totals'!N101</f>
        <v>30270000</v>
      </c>
      <c r="F48" s="49">
        <f>D48-E48</f>
        <v>40146000</v>
      </c>
      <c r="G48" s="36">
        <f>IF(J51&gt;0,"N/A",(D48/E48)-1)</f>
        <v>1.3262636273538155</v>
      </c>
    </row>
    <row r="49" spans="2:8" s="1" customFormat="1" ht="22.5" customHeight="1">
      <c r="B49" s="105" t="s">
        <v>10</v>
      </c>
      <c r="C49" s="41"/>
      <c r="D49" s="61"/>
      <c r="E49" s="61"/>
      <c r="F49" s="61"/>
      <c r="G49" s="62"/>
    </row>
    <row r="50" spans="2:8" ht="15">
      <c r="B50" s="106"/>
      <c r="C50" s="33" t="s">
        <v>53</v>
      </c>
      <c r="D50" s="48">
        <f>'Raw Data'!O123</f>
        <v>14832000</v>
      </c>
      <c r="E50" s="48">
        <f>'Raw Data'!O111</f>
        <v>1515000</v>
      </c>
      <c r="F50" s="48">
        <f>D50-E50</f>
        <v>13317000</v>
      </c>
      <c r="G50" s="34">
        <f>IF(J53&gt;0,"N/A",(D50/E50)-1)</f>
        <v>8.7900990099009899</v>
      </c>
    </row>
    <row r="51" spans="2:8" ht="15">
      <c r="B51" s="106"/>
      <c r="C51" s="35" t="s">
        <v>54</v>
      </c>
      <c r="D51" s="49">
        <f>'12Mo Totals'!O113</f>
        <v>152666000</v>
      </c>
      <c r="E51" s="49">
        <f>'12Mo Totals'!O101</f>
        <v>143539000</v>
      </c>
      <c r="F51" s="49">
        <f>D51-E51</f>
        <v>9127000</v>
      </c>
      <c r="G51" s="36">
        <f>IF(J54&gt;0,"N/A",(D51/E51)-1)</f>
        <v>6.3585506378057488E-2</v>
      </c>
    </row>
    <row r="52" spans="2:8" s="1" customFormat="1" ht="22.5" customHeight="1">
      <c r="B52" s="105" t="s">
        <v>12</v>
      </c>
      <c r="C52" s="41"/>
      <c r="D52" s="61"/>
      <c r="E52" s="61"/>
      <c r="F52" s="61"/>
      <c r="G52" s="62"/>
    </row>
    <row r="53" spans="2:8" ht="15">
      <c r="B53" s="106"/>
      <c r="C53" s="33" t="s">
        <v>53</v>
      </c>
      <c r="D53" s="48">
        <f>'Raw Data'!P123</f>
        <v>27000</v>
      </c>
      <c r="E53" s="48">
        <f>'Raw Data'!P111</f>
        <v>103000</v>
      </c>
      <c r="F53" s="48">
        <f>D53-E53</f>
        <v>-76000</v>
      </c>
      <c r="G53" s="34">
        <f>IF(J56&gt;0,"N/A",(D53/E53)-1)</f>
        <v>-0.73786407766990292</v>
      </c>
    </row>
    <row r="54" spans="2:8" ht="15">
      <c r="B54" s="106"/>
      <c r="C54" s="35" t="s">
        <v>54</v>
      </c>
      <c r="D54" s="49">
        <f>'12Mo Totals'!P113</f>
        <v>18111000</v>
      </c>
      <c r="E54" s="49">
        <f>'12Mo Totals'!P101</f>
        <v>18055000</v>
      </c>
      <c r="F54" s="49">
        <f>D54-E54</f>
        <v>56000</v>
      </c>
      <c r="G54" s="36">
        <f>IF(J57&gt;0,"N/A",(D54/E54)-1)</f>
        <v>3.1016338964275914E-3</v>
      </c>
    </row>
    <row r="55" spans="2:8" s="1" customFormat="1" ht="22.5" customHeight="1">
      <c r="B55" s="105" t="s">
        <v>14</v>
      </c>
      <c r="C55" s="32"/>
      <c r="D55" s="67"/>
      <c r="E55" s="67"/>
      <c r="F55" s="67"/>
      <c r="G55" s="64"/>
    </row>
    <row r="56" spans="2:8" ht="15">
      <c r="B56" s="106"/>
      <c r="C56" s="33" t="s">
        <v>53</v>
      </c>
      <c r="D56" s="48">
        <f>'Raw Data'!Q123</f>
        <v>0</v>
      </c>
      <c r="E56" s="48">
        <f>'Raw Data'!Q111</f>
        <v>7000</v>
      </c>
      <c r="F56" s="48">
        <f>D56-E56</f>
        <v>-7000</v>
      </c>
      <c r="G56" s="34">
        <f>IF(J59&gt;0,"N/A",(D56/E56)-1)</f>
        <v>-1</v>
      </c>
    </row>
    <row r="57" spans="2:8" ht="15">
      <c r="B57" s="106"/>
      <c r="C57" s="35" t="s">
        <v>54</v>
      </c>
      <c r="D57" s="49">
        <f>'12Mo Totals'!Q113</f>
        <v>2450000</v>
      </c>
      <c r="E57" s="49">
        <f>'12Mo Totals'!Q101</f>
        <v>4448000</v>
      </c>
      <c r="F57" s="49">
        <f>D57-E57</f>
        <v>-1998000</v>
      </c>
      <c r="G57" s="36">
        <f>IF(J58&gt;0,"N/A",(D57/E57)-1)</f>
        <v>-0.44919064748201443</v>
      </c>
    </row>
    <row r="58" spans="2:8" s="1" customFormat="1" ht="22.5" customHeight="1">
      <c r="B58" s="105" t="s">
        <v>16</v>
      </c>
      <c r="C58" s="41"/>
      <c r="D58" s="61"/>
      <c r="E58" s="61"/>
      <c r="F58" s="61"/>
      <c r="G58" s="62"/>
    </row>
    <row r="59" spans="2:8" ht="15">
      <c r="B59" s="106"/>
      <c r="C59" s="33" t="s">
        <v>53</v>
      </c>
      <c r="D59" s="48">
        <f>'Raw Data'!R123</f>
        <v>464000</v>
      </c>
      <c r="E59" s="48">
        <f>'Raw Data'!R111</f>
        <v>135000</v>
      </c>
      <c r="F59" s="48">
        <f>D59-E59</f>
        <v>329000</v>
      </c>
      <c r="G59" s="34">
        <f>IF(J62&gt;0,"N/A",(D59/E59)-1)</f>
        <v>2.4370370370370371</v>
      </c>
    </row>
    <row r="60" spans="2:8" ht="15">
      <c r="B60" s="106"/>
      <c r="C60" s="35" t="s">
        <v>54</v>
      </c>
      <c r="D60" s="49">
        <f>'12Mo Totals'!R113</f>
        <v>11076000</v>
      </c>
      <c r="E60" s="49">
        <f>'12Mo Totals'!R101</f>
        <v>9479000</v>
      </c>
      <c r="F60" s="49">
        <f>D60-E60</f>
        <v>1597000</v>
      </c>
      <c r="G60" s="36">
        <f>IF(J63&gt;0,"N/A",(D60/E60)-1)</f>
        <v>0.16847768751978065</v>
      </c>
    </row>
    <row r="61" spans="2:8" s="1" customFormat="1" ht="22.5" customHeight="1">
      <c r="B61" s="105" t="s">
        <v>18</v>
      </c>
      <c r="C61" s="41"/>
      <c r="D61" s="61"/>
      <c r="E61" s="61"/>
      <c r="F61" s="61"/>
      <c r="G61" s="62"/>
    </row>
    <row r="62" spans="2:8" ht="18">
      <c r="B62" s="106"/>
      <c r="C62" s="33" t="s">
        <v>53</v>
      </c>
      <c r="D62" s="48">
        <f>'Raw Data'!S123</f>
        <v>92000</v>
      </c>
      <c r="E62" s="48">
        <f>'Raw Data'!S111</f>
        <v>-194000</v>
      </c>
      <c r="F62" s="48">
        <f>D62-E62</f>
        <v>286000</v>
      </c>
      <c r="G62" s="34" t="s">
        <v>68</v>
      </c>
      <c r="H62" s="28"/>
    </row>
    <row r="63" spans="2:8" ht="15">
      <c r="B63" s="106"/>
      <c r="C63" s="35" t="s">
        <v>54</v>
      </c>
      <c r="D63" s="49">
        <f>'12Mo Totals'!S113</f>
        <v>1388000</v>
      </c>
      <c r="E63" s="49">
        <f>'12Mo Totals'!S101</f>
        <v>-213000</v>
      </c>
      <c r="F63" s="49">
        <f>D63-E63</f>
        <v>1601000</v>
      </c>
      <c r="G63" s="36" t="s">
        <v>68</v>
      </c>
    </row>
    <row r="64" spans="2:8" s="1" customFormat="1" ht="22.5" customHeight="1">
      <c r="B64" s="105" t="s">
        <v>20</v>
      </c>
      <c r="C64" s="41"/>
      <c r="D64" s="61"/>
      <c r="E64" s="61"/>
      <c r="F64" s="61"/>
      <c r="G64" s="62"/>
    </row>
    <row r="65" spans="2:9" ht="15">
      <c r="B65" s="106"/>
      <c r="C65" s="33" t="s">
        <v>53</v>
      </c>
      <c r="D65" s="48">
        <f>'Raw Data'!T123</f>
        <v>311000</v>
      </c>
      <c r="E65" s="48">
        <f>'Raw Data'!T111</f>
        <v>4209000</v>
      </c>
      <c r="F65" s="48">
        <f>D65-E65</f>
        <v>-3898000</v>
      </c>
      <c r="G65" s="34">
        <f>IF(J68&gt;0,"N/A",(D65/E65)-1)</f>
        <v>-0.92611071513423615</v>
      </c>
    </row>
    <row r="66" spans="2:9" ht="15">
      <c r="B66" s="106"/>
      <c r="C66" s="35" t="s">
        <v>54</v>
      </c>
      <c r="D66" s="49">
        <f>'12Mo Totals'!T113</f>
        <v>22735000</v>
      </c>
      <c r="E66" s="49">
        <f>'12Mo Totals'!T101</f>
        <v>12850000</v>
      </c>
      <c r="F66" s="49">
        <f>D66-E66</f>
        <v>9885000</v>
      </c>
      <c r="G66" s="36">
        <f>IF(J69&gt;0,"N/A",(D66/E66)-1)</f>
        <v>0.76926070038910499</v>
      </c>
    </row>
    <row r="67" spans="2:9" s="1" customFormat="1" ht="22.5" customHeight="1">
      <c r="B67" s="105" t="s">
        <v>22</v>
      </c>
      <c r="C67" s="41"/>
      <c r="D67" s="61"/>
      <c r="E67" s="61"/>
      <c r="F67" s="61"/>
      <c r="G67" s="62"/>
    </row>
    <row r="68" spans="2:9" ht="15">
      <c r="B68" s="106"/>
      <c r="C68" s="33" t="s">
        <v>53</v>
      </c>
      <c r="D68" s="48">
        <f>'Raw Data'!U123</f>
        <v>125000</v>
      </c>
      <c r="E68" s="48">
        <f>'Raw Data'!U111</f>
        <v>-1155000</v>
      </c>
      <c r="F68" s="48">
        <f>D68-E68</f>
        <v>1280000</v>
      </c>
      <c r="G68" s="34" t="s">
        <v>68</v>
      </c>
    </row>
    <row r="69" spans="2:9" ht="15">
      <c r="B69" s="106"/>
      <c r="C69" s="35" t="s">
        <v>54</v>
      </c>
      <c r="D69" s="49">
        <f>'12Mo Totals'!U113</f>
        <v>7099000</v>
      </c>
      <c r="E69" s="49">
        <f>'12Mo Totals'!U101</f>
        <v>22930000</v>
      </c>
      <c r="F69" s="49">
        <f>D69-E69</f>
        <v>-15831000</v>
      </c>
      <c r="G69" s="36">
        <f>IF(M75&gt;0,"N/A",(D69/E69)-1)</f>
        <v>-0.69040558220671611</v>
      </c>
    </row>
    <row r="70" spans="2:9" s="1" customFormat="1" ht="22.5" customHeight="1">
      <c r="B70" s="105" t="s">
        <v>40</v>
      </c>
      <c r="C70" s="32"/>
      <c r="D70" s="63"/>
      <c r="E70" s="63"/>
      <c r="F70" s="63"/>
      <c r="G70" s="64"/>
    </row>
    <row r="71" spans="2:9" ht="15">
      <c r="B71" s="106"/>
      <c r="C71" s="33" t="s">
        <v>53</v>
      </c>
      <c r="D71" s="48">
        <f>'Raw Data'!V123</f>
        <v>2144000</v>
      </c>
      <c r="E71" s="48">
        <f>'Raw Data'!V111</f>
        <v>-503000</v>
      </c>
      <c r="F71" s="48">
        <f>D71-E71</f>
        <v>2647000</v>
      </c>
      <c r="G71" s="34" t="s">
        <v>68</v>
      </c>
      <c r="I71" s="69"/>
    </row>
    <row r="72" spans="2:9" ht="15.75" thickBot="1">
      <c r="B72" s="107"/>
      <c r="C72" s="56" t="s">
        <v>54</v>
      </c>
      <c r="D72" s="68">
        <f>'12Mo Totals'!V113</f>
        <v>23571000</v>
      </c>
      <c r="E72" s="68">
        <f>'12Mo Totals'!V101</f>
        <v>5286000</v>
      </c>
      <c r="F72" s="68">
        <f>D72-E72</f>
        <v>18285000</v>
      </c>
      <c r="G72" s="57">
        <f>IF(M78&gt;0,"N/A",(D72/E72)-1)</f>
        <v>3.4591373439273552</v>
      </c>
    </row>
    <row r="73" spans="2:9">
      <c r="B73"/>
    </row>
    <row r="75" spans="2:9">
      <c r="B75" s="80" t="s">
        <v>24</v>
      </c>
    </row>
    <row r="76" spans="2:9">
      <c r="B76" s="75" t="str">
        <f>Count!D6</f>
        <v>February 6, 2020</v>
      </c>
    </row>
    <row r="77" spans="2:9">
      <c r="B77" s="79" t="s">
        <v>30</v>
      </c>
    </row>
  </sheetData>
  <mergeCells count="7">
    <mergeCell ref="B5:G5"/>
    <mergeCell ref="B6:G6"/>
    <mergeCell ref="B7:G7"/>
    <mergeCell ref="B1:G1"/>
    <mergeCell ref="B2:G2"/>
    <mergeCell ref="B3:G3"/>
    <mergeCell ref="B4:G4"/>
  </mergeCells>
  <phoneticPr fontId="15" type="noConversion"/>
  <hyperlinks>
    <hyperlink ref="B4" location="Overview!A1" display="Overview!A1"/>
    <hyperlink ref="B5" location="Composition!A1" display="Composition!A1"/>
    <hyperlink ref="B6" location="'Major Sectors'!A1" display="'Major Sectors'!A1"/>
    <hyperlink ref="B7" location="Total!A1" display="Total!A1"/>
    <hyperlink ref="B5:C5" location="Composition!A1" display="Number of Taxpayers and Amount of Tax by Sector"/>
    <hyperlink ref="B13" location="Agriculture!A1" display="Agriculture!A1"/>
    <hyperlink ref="B16" location="Mining!A1" display="Mining!A1"/>
    <hyperlink ref="B19" location="Utilities!A1" display="Utilities!A1"/>
    <hyperlink ref="B22" location="Construction!A1" display="Construction!A1"/>
    <hyperlink ref="B25" location="Manufacturing!A1" display="Manufacturing!A1"/>
    <hyperlink ref="B28" location="Wholesale!A1" display="Wholesale!A1"/>
    <hyperlink ref="B31" location="Retail!A1" display="Retail!A1"/>
    <hyperlink ref="B34" location="'Transport&amp;Warehouse'!A1" display="'Transport&amp;Warehouse'!A1"/>
    <hyperlink ref="B37" location="Information!A1" display="Information!A1"/>
    <hyperlink ref="B40" location="Finance!A1" display="Finance!A1"/>
    <hyperlink ref="B43" location="'Real Estate'!A1" display="'Real Estate'!A1"/>
    <hyperlink ref="B46" location="'Prof Services'!A1" display="'Prof Services'!A1"/>
    <hyperlink ref="B49" location="'Mgmt of Companies'!A1" display="'Mgmt of Companies'!A1"/>
    <hyperlink ref="B52" location="'Admin Support'!A1" display="'Admin Support'!A1"/>
    <hyperlink ref="B55" location="Education!A1" display="Education!A1"/>
    <hyperlink ref="B58" location="'Health&amp;Social'!A1" display="'Health&amp;Social'!A1"/>
    <hyperlink ref="B61" location="'Art&amp;Entertainment'!A1" display="'Art&amp;Entertainment'!A1"/>
    <hyperlink ref="B64" location="Hospitality!A1" display="Hospitality!A1"/>
    <hyperlink ref="B67" location="'Other Services'!A1" display="'Other Services'!A1"/>
    <hyperlink ref="B70" location="Unknown!A1" display="Unknown"/>
    <hyperlink ref="B10" location="Total!A1" display="All Sectors"/>
  </hyperlinks>
  <pageMargins left="0.5" right="0.25" top="0.5" bottom="0.5" header="0.5" footer="0.5"/>
  <pageSetup scale="54" fitToWidth="0" orientation="portrait" r:id="rId1"/>
  <headerFooter alignWithMargins="0"/>
  <rowBreaks count="2" manualBreakCount="2">
    <brk id="24" max="16383" man="1"/>
    <brk id="51"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3" style="3" customWidth="1"/>
    <col min="13" max="13" width="19.42578125" style="3" customWidth="1"/>
    <col min="14" max="14" width="14.7109375" style="3" customWidth="1"/>
    <col min="15" max="16384" width="9.140625" style="3"/>
  </cols>
  <sheetData>
    <row r="1" spans="2:13" ht="4.5" customHeight="1" thickBot="1"/>
    <row r="2" spans="2:13" ht="25.5" customHeight="1">
      <c r="B2" s="144" t="str">
        <f>"SECTOR:  "&amp;'12Mo Totals'!G4</f>
        <v>SECTOR:  Manufacturing</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31-33" display="N31-33"/>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3" style="3" customWidth="1"/>
    <col min="13" max="13" width="20.42578125" style="3" customWidth="1"/>
    <col min="14" max="14" width="14.7109375" style="3" customWidth="1"/>
    <col min="15" max="16384" width="9.140625" style="3"/>
  </cols>
  <sheetData>
    <row r="1" spans="2:13" ht="4.5" customHeight="1" thickBot="1"/>
    <row r="2" spans="2:13" ht="25.5" customHeight="1">
      <c r="B2" s="144" t="str">
        <f>"SECTOR:  "&amp;'12Mo Totals'!H4</f>
        <v>SECTOR:  Wholesale Trade</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42" display="N42"/>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7109375" style="3" customWidth="1"/>
    <col min="13" max="13" width="20" style="3" customWidth="1"/>
    <col min="14" max="14" width="14.7109375" style="3" customWidth="1"/>
    <col min="15" max="16384" width="9.140625" style="3"/>
  </cols>
  <sheetData>
    <row r="1" spans="2:13" ht="4.5" customHeight="1" thickBot="1"/>
    <row r="2" spans="2:13" ht="25.5" customHeight="1">
      <c r="B2" s="144" t="str">
        <f>"SECTOR:  "&amp;'12Mo Totals'!I4</f>
        <v>SECTOR:  Retail Trade</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44-45" display="N44-45"/>
    <hyperlink ref="M2:M3" location="Contents!A1" display="Back to Table of Contents"/>
    <hyperlink ref="M5:M7" r:id="rId2" display="Description of Sector"/>
  </hyperlinks>
  <pageMargins left="1" right="0.75" top="1" bottom="1" header="0.5" footer="0.5"/>
  <pageSetup fitToHeight="8" orientation="landscape" r:id="rId3"/>
  <headerFooter alignWithMargins="0"/>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3" style="3" customWidth="1"/>
    <col min="13" max="13" width="19.85546875" style="3" customWidth="1"/>
    <col min="14" max="14" width="14.7109375" style="3" customWidth="1"/>
    <col min="15" max="16384" width="9.140625" style="3"/>
  </cols>
  <sheetData>
    <row r="1" spans="2:13" ht="4.5" customHeight="1" thickBot="1"/>
    <row r="2" spans="2:13" ht="25.5" customHeight="1">
      <c r="B2" s="144" t="str">
        <f>"SECTOR:  "&amp;'12Mo Totals'!J4</f>
        <v>SECTOR:  Transportation and Warehousing</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48-49" display="N48-49"/>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42578125" style="3" customWidth="1"/>
    <col min="13" max="13" width="19.85546875" style="3" customWidth="1"/>
    <col min="14" max="14" width="14.7109375" style="3" customWidth="1"/>
    <col min="15" max="16384" width="9.140625" style="3"/>
  </cols>
  <sheetData>
    <row r="1" spans="2:13" ht="4.5" customHeight="1" thickBot="1"/>
    <row r="2" spans="2:13" ht="25.5" customHeight="1">
      <c r="B2" s="144" t="str">
        <f>"SECTOR:  "&amp;'12Mo Totals'!K4</f>
        <v>SECTOR:  Information</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51" display="N51"/>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7109375" style="3" customWidth="1"/>
    <col min="13" max="13" width="20.140625" style="3" customWidth="1"/>
    <col min="14" max="14" width="14.7109375" style="3" customWidth="1"/>
    <col min="15" max="16384" width="9.140625" style="3"/>
  </cols>
  <sheetData>
    <row r="1" spans="2:13" ht="4.5" customHeight="1" thickBot="1"/>
    <row r="2" spans="2:13" ht="25.5" customHeight="1">
      <c r="B2" s="144" t="str">
        <f>"SECTOR:  "&amp;'12Mo Totals'!L4</f>
        <v>SECTOR:  Finance and Insurance</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52" display="52"/>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85546875" style="3" customWidth="1"/>
    <col min="13" max="13" width="20.7109375" style="3" customWidth="1"/>
    <col min="14" max="14" width="14.7109375" style="3" customWidth="1"/>
    <col min="15" max="16384" width="9.140625" style="3"/>
  </cols>
  <sheetData>
    <row r="1" spans="2:13" ht="4.5" customHeight="1" thickBot="1"/>
    <row r="2" spans="2:13" ht="25.5" customHeight="1">
      <c r="B2" s="144" t="str">
        <f>"SECTOR:  "&amp;'12Mo Totals'!M4</f>
        <v>SECTOR:  Real Estate and Rental and Leasing</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53" display="http://www.census.gov/epcd/naics02/def/NDEF53.HTM - N53"/>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7109375" style="3" customWidth="1"/>
    <col min="13" max="13" width="21" style="3" customWidth="1"/>
    <col min="14" max="14" width="14.7109375" style="3" customWidth="1"/>
    <col min="15" max="16384" width="9.140625" style="3"/>
  </cols>
  <sheetData>
    <row r="1" spans="2:13" ht="4.5" customHeight="1" thickBot="1"/>
    <row r="2" spans="2:13" ht="25.5" customHeight="1">
      <c r="B2" s="144" t="str">
        <f>"SECTOR:  "&amp;'12Mo Totals'!N4</f>
        <v>SECTOR:  Professional, Scientific, and Technical Services</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54" display="N54"/>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3" style="3" customWidth="1"/>
    <col min="13" max="13" width="20.140625" style="3" customWidth="1"/>
    <col min="14" max="14" width="14.7109375" style="3" customWidth="1"/>
    <col min="15" max="16384" width="9.140625" style="3"/>
  </cols>
  <sheetData>
    <row r="1" spans="2:13" ht="4.5" customHeight="1" thickBot="1"/>
    <row r="2" spans="2:13" ht="25.5" customHeight="1">
      <c r="B2" s="144" t="str">
        <f>"SECTOR:  "&amp;'12Mo Totals'!O4</f>
        <v>SECTOR:  Management of Companies and Enterprises</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43" t="str">
        <f>Count!D6</f>
        <v>February 6, 2020</v>
      </c>
      <c r="C28" s="143"/>
      <c r="D28" s="143"/>
      <c r="E28" s="143"/>
      <c r="F28" s="143"/>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55" display="N55"/>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0" width="9.140625" style="3"/>
    <col min="11" max="11" width="17.140625" style="3" customWidth="1"/>
    <col min="12" max="12" width="2.5703125" style="3" customWidth="1"/>
    <col min="13" max="13" width="18.140625" style="3" customWidth="1"/>
    <col min="14" max="14" width="14.7109375" style="3" customWidth="1"/>
    <col min="15" max="16384" width="9.140625" style="3"/>
  </cols>
  <sheetData>
    <row r="1" spans="2:13" ht="4.5" customHeight="1" thickBot="1"/>
    <row r="2" spans="2:13" ht="46.5" customHeight="1">
      <c r="B2" s="154" t="str">
        <f>"SECTOR:  "&amp;'12Mo Totals'!P4</f>
        <v>SECTOR:  Administrative, Support, Waste Management, and Remediation</v>
      </c>
      <c r="C2" s="155"/>
      <c r="D2" s="155"/>
      <c r="E2" s="155"/>
      <c r="F2" s="155"/>
      <c r="G2" s="155"/>
      <c r="H2" s="155"/>
      <c r="I2" s="155"/>
      <c r="J2" s="155"/>
      <c r="K2" s="156"/>
      <c r="L2" s="73"/>
      <c r="M2" s="132" t="s">
        <v>48</v>
      </c>
    </row>
    <row r="3" spans="2:13" ht="23.25" customHeight="1" thickBot="1">
      <c r="B3" s="147" t="s">
        <v>34</v>
      </c>
      <c r="C3" s="148"/>
      <c r="D3" s="148"/>
      <c r="E3" s="148"/>
      <c r="F3" s="148"/>
      <c r="G3" s="148"/>
      <c r="H3" s="148"/>
      <c r="I3" s="148"/>
      <c r="J3" s="148"/>
      <c r="K3" s="157"/>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56" display="N56"/>
    <hyperlink ref="M2:M3" location="Contents!A1" display="Back to Table of Contents"/>
    <hyperlink ref="M5:M7" r:id="rId2" display="Description of Sector"/>
  </hyperlinks>
  <pageMargins left="1" right="0.25" top="1" bottom="1" header="0.5" footer="0.5"/>
  <pageSetup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I75"/>
  <sheetViews>
    <sheetView zoomScaleSheetLayoutView="100" workbookViewId="0">
      <selection activeCell="D2" sqref="D2:D3"/>
    </sheetView>
  </sheetViews>
  <sheetFormatPr defaultRowHeight="12.75"/>
  <cols>
    <col min="1" max="1" width="5.140625" style="3" customWidth="1"/>
    <col min="2" max="2" width="5.5703125" style="4" customWidth="1"/>
    <col min="3" max="3" width="64.28515625" style="3" customWidth="1"/>
    <col min="4" max="4" width="13.140625" style="3" customWidth="1"/>
    <col min="5" max="5" width="9.140625" style="3"/>
    <col min="6" max="6" width="15.42578125" style="3" customWidth="1"/>
    <col min="7" max="16384" width="9.140625" style="3"/>
  </cols>
  <sheetData>
    <row r="2" spans="4:8" ht="12.75" customHeight="1">
      <c r="D2" s="120" t="s">
        <v>48</v>
      </c>
      <c r="E2" s="4"/>
    </row>
    <row r="3" spans="4:8">
      <c r="D3" s="121"/>
      <c r="E3" s="4"/>
    </row>
    <row r="11" spans="4:8">
      <c r="H11" s="5"/>
    </row>
    <row r="45" spans="1:3" ht="18">
      <c r="B45" s="98" t="s">
        <v>67</v>
      </c>
      <c r="C45" s="6"/>
    </row>
    <row r="46" spans="1:3">
      <c r="B46" s="7" t="s">
        <v>25</v>
      </c>
      <c r="C46" s="8"/>
    </row>
    <row r="47" spans="1:3">
      <c r="C47" s="8"/>
    </row>
    <row r="48" spans="1:3" ht="15.75">
      <c r="A48" s="122" t="s">
        <v>26</v>
      </c>
      <c r="B48" s="122"/>
      <c r="C48" s="9" t="s">
        <v>27</v>
      </c>
    </row>
    <row r="49" spans="2:9" ht="15">
      <c r="B49" s="83">
        <v>11</v>
      </c>
      <c r="C49" s="11" t="s">
        <v>28</v>
      </c>
      <c r="D49" s="82"/>
      <c r="I49" s="82"/>
    </row>
    <row r="50" spans="2:9" ht="15">
      <c r="B50" s="83">
        <v>21</v>
      </c>
      <c r="C50" s="11" t="s">
        <v>7</v>
      </c>
    </row>
    <row r="51" spans="2:9" ht="15">
      <c r="B51" s="83">
        <v>22</v>
      </c>
      <c r="C51" s="11" t="s">
        <v>9</v>
      </c>
    </row>
    <row r="52" spans="2:9" ht="15">
      <c r="B52" s="83">
        <v>23</v>
      </c>
      <c r="C52" s="11" t="s">
        <v>11</v>
      </c>
    </row>
    <row r="53" spans="2:9" ht="15">
      <c r="B53" s="83">
        <v>31</v>
      </c>
      <c r="C53" s="12" t="s">
        <v>13</v>
      </c>
    </row>
    <row r="54" spans="2:9" ht="15">
      <c r="B54" s="83">
        <v>42</v>
      </c>
      <c r="C54" s="11" t="s">
        <v>15</v>
      </c>
    </row>
    <row r="55" spans="2:9" ht="15">
      <c r="B55" s="83">
        <v>44</v>
      </c>
      <c r="C55" s="12" t="s">
        <v>17</v>
      </c>
    </row>
    <row r="56" spans="2:9" ht="15">
      <c r="B56" s="83">
        <v>48</v>
      </c>
      <c r="C56" s="12" t="s">
        <v>19</v>
      </c>
    </row>
    <row r="57" spans="2:9" ht="15">
      <c r="B57" s="83">
        <v>51</v>
      </c>
      <c r="C57" s="11" t="s">
        <v>21</v>
      </c>
    </row>
    <row r="58" spans="2:9" ht="15">
      <c r="B58" s="83">
        <v>52</v>
      </c>
      <c r="C58" s="11" t="s">
        <v>23</v>
      </c>
    </row>
    <row r="59" spans="2:9" ht="15">
      <c r="B59" s="83">
        <v>53</v>
      </c>
      <c r="C59" s="11" t="s">
        <v>6</v>
      </c>
    </row>
    <row r="60" spans="2:9" ht="15">
      <c r="B60" s="83">
        <v>54</v>
      </c>
      <c r="C60" s="11" t="s">
        <v>8</v>
      </c>
    </row>
    <row r="61" spans="2:9" ht="15">
      <c r="B61" s="83">
        <v>55</v>
      </c>
      <c r="C61" s="11" t="s">
        <v>10</v>
      </c>
    </row>
    <row r="62" spans="2:9" ht="15">
      <c r="B62" s="83">
        <v>56</v>
      </c>
      <c r="C62" s="11" t="s">
        <v>46</v>
      </c>
      <c r="D62" s="11"/>
      <c r="E62" s="11"/>
    </row>
    <row r="63" spans="2:9" ht="15">
      <c r="B63" s="83">
        <v>61</v>
      </c>
      <c r="C63" s="11" t="s">
        <v>14</v>
      </c>
    </row>
    <row r="64" spans="2:9" ht="15">
      <c r="B64" s="83">
        <v>62</v>
      </c>
      <c r="C64" s="11" t="s">
        <v>16</v>
      </c>
    </row>
    <row r="65" spans="1:6" ht="15">
      <c r="B65" s="83">
        <v>71</v>
      </c>
      <c r="C65" s="11" t="s">
        <v>18</v>
      </c>
    </row>
    <row r="66" spans="1:6" ht="15">
      <c r="B66" s="83">
        <v>72</v>
      </c>
      <c r="C66" s="11" t="s">
        <v>20</v>
      </c>
    </row>
    <row r="67" spans="1:6" ht="15">
      <c r="B67" s="83">
        <v>81</v>
      </c>
      <c r="C67" s="11" t="s">
        <v>22</v>
      </c>
    </row>
    <row r="68" spans="1:6" ht="15">
      <c r="B68" s="84">
        <v>92</v>
      </c>
      <c r="C68" s="13" t="s">
        <v>29</v>
      </c>
      <c r="E68" s="27"/>
      <c r="F68" s="27"/>
    </row>
    <row r="69" spans="1:6" ht="15">
      <c r="B69" s="14"/>
      <c r="E69" s="27"/>
      <c r="F69" s="27"/>
    </row>
    <row r="70" spans="1:6" ht="12.75" customHeight="1">
      <c r="A70" s="86" t="s">
        <v>63</v>
      </c>
      <c r="B70" s="85"/>
      <c r="C70" s="85"/>
      <c r="D70" s="85"/>
      <c r="E70" s="87"/>
      <c r="F70" s="27"/>
    </row>
    <row r="71" spans="1:6" ht="15.75">
      <c r="A71" s="86" t="s">
        <v>64</v>
      </c>
      <c r="B71" s="85"/>
      <c r="C71" s="85"/>
      <c r="D71" s="85"/>
      <c r="E71" s="87"/>
      <c r="F71" s="27"/>
    </row>
    <row r="72" spans="1:6">
      <c r="E72" s="27"/>
      <c r="F72" s="27"/>
    </row>
    <row r="73" spans="1:6">
      <c r="A73" s="118" t="s">
        <v>24</v>
      </c>
      <c r="B73" s="118"/>
      <c r="C73" s="118"/>
      <c r="D73" s="118"/>
      <c r="E73" s="27"/>
      <c r="F73" s="27"/>
    </row>
    <row r="74" spans="1:6">
      <c r="A74" s="119" t="str">
        <f>Count!D6</f>
        <v>February 6, 2020</v>
      </c>
      <c r="B74" s="119"/>
      <c r="C74" s="119"/>
      <c r="D74" s="5"/>
    </row>
    <row r="75" spans="1:6">
      <c r="A75" s="79" t="s">
        <v>30</v>
      </c>
      <c r="B75" s="5"/>
      <c r="C75" s="5"/>
    </row>
  </sheetData>
  <mergeCells count="4">
    <mergeCell ref="A73:D73"/>
    <mergeCell ref="A74:C74"/>
    <mergeCell ref="D2:D3"/>
    <mergeCell ref="A48:B48"/>
  </mergeCells>
  <phoneticPr fontId="15" type="noConversion"/>
  <hyperlinks>
    <hyperlink ref="D2" location="Contents!A1" display="Contents!A1"/>
    <hyperlink ref="B49" r:id="rId1" display="https://www.census.gov/cgi-bin/sssd/naics/naicsrch?code=11&amp;search=2017%20NAICS%20Search"/>
    <hyperlink ref="B50" r:id="rId2" display="https://www.census.gov/cgi-bin/sssd/naics/naicsrch?code=21&amp;search=2017%20NAICS%20Search"/>
    <hyperlink ref="B51" r:id="rId3" display="https://www.census.gov/cgi-bin/sssd/naics/naicsrch?code=22&amp;search=2017%20NAICS%20Search"/>
    <hyperlink ref="B52" r:id="rId4" display="https://www.census.gov/cgi-bin/sssd/naics/naicsrch?code=23&amp;search=2017%20NAICS%20Search"/>
    <hyperlink ref="B53" r:id="rId5" display="https://www.census.gov/cgi-bin/sssd/naics/naicsrch?code=31&amp;search=2017%20NAICS%20Search"/>
    <hyperlink ref="B54" r:id="rId6" display="https://www.census.gov/cgi-bin/sssd/naics/naicsrch?code=42&amp;search=2017%20NAICS%20Search"/>
    <hyperlink ref="B55" r:id="rId7" display="https://www.census.gov/cgi-bin/sssd/naics/naicsrch?code=44&amp;search=2017%20NAICS%20Search"/>
    <hyperlink ref="B56" r:id="rId8" display="https://www.census.gov/cgi-bin/sssd/naics/naicsrch?code=48&amp;search=2017%20NAICS%20Search"/>
    <hyperlink ref="B57" r:id="rId9" display="https://www.census.gov/cgi-bin/sssd/naics/naicsrch?code=51&amp;search=2017%20NAICS%20Search"/>
    <hyperlink ref="B58" r:id="rId10" display="https://www.census.gov/cgi-bin/sssd/naics/naicsrch?code=52&amp;search=2017%20NAICS%20Search"/>
    <hyperlink ref="B59" r:id="rId11" display="https://www.census.gov/cgi-bin/sssd/naics/naicsrch?code=53&amp;search=2017%20NAICS%20Search"/>
    <hyperlink ref="B60" r:id="rId12" display="https://www.census.gov/cgi-bin/sssd/naics/naicsrch?code=54&amp;search=2017%20NAICS%20Search"/>
    <hyperlink ref="B61" r:id="rId13" display="https://www.census.gov/cgi-bin/sssd/naics/naicsrch?code=55&amp;search=2017%20NAICS%20Search"/>
    <hyperlink ref="B62" r:id="rId14" display="https://www.census.gov/cgi-bin/sssd/naics/naicsrch?code=56&amp;search=2017%20NAICS%20Search"/>
    <hyperlink ref="B63" r:id="rId15" display="https://www.census.gov/cgi-bin/sssd/naics/naicsrch?code=61&amp;search=2017%20NAICS%20Search"/>
    <hyperlink ref="B64" r:id="rId16" display="https://www.census.gov/cgi-bin/sssd/naics/naicsrch?code=62&amp;search=2017%20NAICS%20Search"/>
    <hyperlink ref="B65" r:id="rId17" display="https://www.census.gov/cgi-bin/sssd/naics/naicsrch?code=71&amp;search=2017%20NAICS%20Search"/>
    <hyperlink ref="B66" r:id="rId18" display="https://www.census.gov/cgi-bin/sssd/naics/naicsrch?code=72&amp;search=2017%20NAICS%20Search"/>
    <hyperlink ref="B67" r:id="rId19" display="https://www.census.gov/cgi-bin/sssd/naics/naicsrch?code=81&amp;search=2017%20NAICS%20Search"/>
    <hyperlink ref="B68" r:id="rId20" display="https://www.census.gov/cgi-bin/sssd/naics/naicsrch?code=92&amp;search=2017%20NAICS%20Search"/>
  </hyperlinks>
  <pageMargins left="0.5" right="0.25" top="1" bottom="1" header="0.5" footer="0.5"/>
  <pageSetup orientation="portrait" r:id="rId21"/>
  <headerFooter alignWithMargins="0"/>
  <rowBreaks count="1" manualBreakCount="1">
    <brk id="42" max="16383" man="1"/>
  </rowBreaks>
  <drawing r:id="rId2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85546875" style="3" customWidth="1"/>
    <col min="13" max="13" width="20.42578125" style="3" customWidth="1"/>
    <col min="14" max="14" width="14.7109375" style="3" customWidth="1"/>
    <col min="15" max="16384" width="9.140625" style="3"/>
  </cols>
  <sheetData>
    <row r="1" spans="2:13" ht="4.5" customHeight="1" thickBot="1"/>
    <row r="2" spans="2:13" ht="25.5" customHeight="1">
      <c r="B2" s="144" t="str">
        <f>"SECTOR:  "&amp;'12Mo Totals'!Q4</f>
        <v>SECTOR:  Educational Services</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display="archive/payment/analysis/graphs/61"/>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3.140625" style="3" customWidth="1"/>
    <col min="13" max="13" width="21" style="3" customWidth="1"/>
    <col min="14" max="14" width="14.7109375" style="3" customWidth="1"/>
    <col min="15" max="16384" width="9.140625" style="3"/>
  </cols>
  <sheetData>
    <row r="1" spans="2:13" ht="4.5" customHeight="1" thickBot="1"/>
    <row r="2" spans="2:13" ht="25.5" customHeight="1">
      <c r="B2" s="144" t="str">
        <f>"SECTOR:  "&amp;'12Mo Totals'!R4</f>
        <v>SECTOR:  Health Care and Social Assistance</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62" display="N62"/>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85546875" style="3" customWidth="1"/>
    <col min="13" max="13" width="22.28515625" style="3" customWidth="1"/>
    <col min="14" max="14" width="14.7109375" style="3" customWidth="1"/>
    <col min="15" max="16384" width="9.140625" style="3"/>
  </cols>
  <sheetData>
    <row r="1" spans="2:13" ht="4.5" customHeight="1" thickBot="1"/>
    <row r="2" spans="2:13" ht="25.5" customHeight="1">
      <c r="B2" s="144" t="str">
        <f>"SECTOR:  "&amp;'12Mo Totals'!S4</f>
        <v>SECTOR:  Arts, Entertainment, and Recreation</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71" display="N71"/>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3" style="3" customWidth="1"/>
    <col min="13" max="13" width="21.7109375" style="3" customWidth="1"/>
    <col min="14" max="14" width="14.7109375" style="3" customWidth="1"/>
    <col min="15" max="16384" width="9.140625" style="3"/>
  </cols>
  <sheetData>
    <row r="1" spans="2:13" ht="4.5" customHeight="1" thickBot="1"/>
    <row r="2" spans="2:13" ht="25.5" customHeight="1">
      <c r="B2" s="144" t="str">
        <f>"SECTOR:  "&amp;'12Mo Totals'!T4</f>
        <v>SECTOR:  Accommodation and Food Services</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72" display="N72"/>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85546875" style="3" customWidth="1"/>
    <col min="13" max="13" width="20.28515625" style="3" customWidth="1"/>
    <col min="14" max="14" width="14.7109375" style="3" customWidth="1"/>
    <col min="15" max="16384" width="9.140625" style="3"/>
  </cols>
  <sheetData>
    <row r="1" spans="2:13" ht="4.5" customHeight="1" thickBot="1"/>
    <row r="2" spans="2:13" ht="25.5" customHeight="1">
      <c r="B2" s="144" t="str">
        <f>"SECTOR:  "&amp;'12Mo Totals'!U4</f>
        <v xml:space="preserve">SECTOR:  Other Services </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81" display="N81"/>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9"/>
  <sheetViews>
    <sheetView zoomScaleSheetLayoutView="100" workbookViewId="0">
      <selection activeCell="M2" sqref="M2:M3"/>
    </sheetView>
  </sheetViews>
  <sheetFormatPr defaultRowHeight="12.75"/>
  <cols>
    <col min="1" max="1" width="3.28515625" style="3" customWidth="1"/>
    <col min="2" max="11" width="9.140625" style="3"/>
    <col min="12" max="12" width="2.42578125" style="3" customWidth="1"/>
    <col min="13" max="13" width="21" style="3" customWidth="1"/>
    <col min="14" max="14" width="14.7109375" style="3" customWidth="1"/>
    <col min="15" max="16384" width="9.140625" style="3"/>
  </cols>
  <sheetData>
    <row r="1" spans="2:23" ht="4.5" customHeight="1" thickBot="1"/>
    <row r="2" spans="2:23" ht="23.25" customHeight="1">
      <c r="B2" s="144" t="str">
        <f>"SECTOR:  "&amp;'12Mo Totals'!V4</f>
        <v>SECTOR:  Unknown</v>
      </c>
      <c r="C2" s="145"/>
      <c r="D2" s="145"/>
      <c r="E2" s="145"/>
      <c r="F2" s="145"/>
      <c r="G2" s="145"/>
      <c r="H2" s="145"/>
      <c r="I2" s="145"/>
      <c r="J2" s="145"/>
      <c r="K2" s="146"/>
      <c r="L2" s="74"/>
      <c r="M2" s="132" t="s">
        <v>48</v>
      </c>
    </row>
    <row r="3" spans="2:23" ht="24" thickBot="1">
      <c r="B3" s="158" t="s">
        <v>65</v>
      </c>
      <c r="C3" s="139"/>
      <c r="D3" s="139"/>
      <c r="E3" s="139"/>
      <c r="F3" s="139"/>
      <c r="G3" s="139"/>
      <c r="H3" s="139"/>
      <c r="I3" s="139"/>
      <c r="J3" s="139"/>
      <c r="K3" s="140"/>
      <c r="L3" s="71"/>
      <c r="M3" s="134"/>
      <c r="N3" s="159"/>
      <c r="O3" s="159"/>
      <c r="P3" s="159"/>
      <c r="Q3" s="159"/>
      <c r="R3" s="159"/>
      <c r="S3" s="159"/>
      <c r="T3" s="159"/>
      <c r="U3" s="159"/>
      <c r="V3" s="159"/>
      <c r="W3" s="159"/>
    </row>
    <row r="4" spans="2:23">
      <c r="B4" s="18"/>
      <c r="K4" s="19"/>
      <c r="L4" s="27"/>
    </row>
    <row r="5" spans="2:23">
      <c r="B5" s="18"/>
      <c r="K5" s="19"/>
      <c r="L5" s="27"/>
    </row>
    <row r="6" spans="2:23" ht="12.75" customHeight="1">
      <c r="B6" s="18"/>
      <c r="K6" s="19"/>
      <c r="L6" s="27"/>
    </row>
    <row r="7" spans="2:23">
      <c r="B7" s="18"/>
      <c r="K7" s="19"/>
      <c r="L7" s="27"/>
    </row>
    <row r="8" spans="2:23">
      <c r="B8" s="18"/>
      <c r="K8" s="19"/>
      <c r="L8" s="27"/>
    </row>
    <row r="9" spans="2:23">
      <c r="B9" s="18"/>
      <c r="K9" s="19"/>
      <c r="L9" s="27"/>
    </row>
    <row r="10" spans="2:23">
      <c r="B10" s="18"/>
      <c r="K10" s="19"/>
      <c r="L10" s="27"/>
    </row>
    <row r="11" spans="2:23">
      <c r="B11" s="18"/>
      <c r="K11" s="19"/>
      <c r="L11" s="27"/>
    </row>
    <row r="12" spans="2:23">
      <c r="B12" s="18"/>
      <c r="K12" s="19"/>
      <c r="L12" s="27"/>
    </row>
    <row r="13" spans="2:23">
      <c r="B13" s="18"/>
      <c r="K13" s="19"/>
      <c r="L13" s="27"/>
    </row>
    <row r="14" spans="2:23">
      <c r="B14" s="18"/>
      <c r="K14" s="19"/>
      <c r="L14" s="27"/>
    </row>
    <row r="15" spans="2:23">
      <c r="B15" s="18"/>
      <c r="K15" s="19"/>
      <c r="L15" s="27"/>
    </row>
    <row r="16" spans="2:2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77" t="s">
        <v>36</v>
      </c>
      <c r="C27" s="15"/>
      <c r="D27" s="15"/>
    </row>
    <row r="28" spans="2:12">
      <c r="B28" s="119" t="str">
        <f>Count!D6</f>
        <v>February 6, 2020</v>
      </c>
      <c r="C28" s="119"/>
      <c r="D28" s="119"/>
      <c r="E28" s="119"/>
    </row>
    <row r="29" spans="2:12">
      <c r="B29" s="76" t="str">
        <f>Overview!$A$75</f>
        <v>Data presented is based on our most current information.  It is subject to continuous revision.</v>
      </c>
      <c r="C29" s="16"/>
      <c r="D29" s="16"/>
      <c r="E29" s="16"/>
      <c r="F29" s="16"/>
      <c r="G29" s="16"/>
      <c r="H29" s="16"/>
    </row>
  </sheetData>
  <mergeCells count="5">
    <mergeCell ref="B2:K2"/>
    <mergeCell ref="M2:M3"/>
    <mergeCell ref="B3:K3"/>
    <mergeCell ref="B28:E28"/>
    <mergeCell ref="N3:W3"/>
  </mergeCells>
  <phoneticPr fontId="15" type="noConversion"/>
  <hyperlinks>
    <hyperlink ref="M2" location="Contents!A1" display="Contents!A1"/>
    <hyperlink ref="M2:M3" location="Contents!A1" display="Back to Table of Contents"/>
  </hyperlinks>
  <pageMargins left="1" right="0.75" top="1" bottom="1" header="0.5" footer="0.5"/>
  <pageSetup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3"/>
  <sheetViews>
    <sheetView workbookViewId="0"/>
  </sheetViews>
  <sheetFormatPr defaultRowHeight="12.75"/>
  <cols>
    <col min="1" max="1" width="9.140625" style="24"/>
    <col min="2" max="2" width="14.140625" style="22" customWidth="1"/>
    <col min="3" max="23" width="14.140625" customWidth="1"/>
  </cols>
  <sheetData>
    <row r="1" spans="2:23" ht="34.5" customHeight="1" thickBot="1">
      <c r="B1" s="160" t="s">
        <v>37</v>
      </c>
      <c r="C1" s="160"/>
      <c r="D1" s="160"/>
      <c r="E1" s="160"/>
    </row>
    <row r="2" spans="2:23" ht="15">
      <c r="C2" s="88">
        <v>11</v>
      </c>
      <c r="D2" s="88">
        <v>21</v>
      </c>
      <c r="E2" s="88">
        <v>22</v>
      </c>
      <c r="F2" s="88">
        <v>23</v>
      </c>
      <c r="G2" s="88">
        <v>31</v>
      </c>
      <c r="H2" s="88">
        <v>42</v>
      </c>
      <c r="I2" s="88">
        <v>44</v>
      </c>
      <c r="J2" s="88">
        <v>48</v>
      </c>
      <c r="K2" s="88">
        <v>51</v>
      </c>
      <c r="L2" s="88">
        <v>52</v>
      </c>
      <c r="M2" s="88">
        <v>53</v>
      </c>
      <c r="N2" s="88">
        <v>54</v>
      </c>
      <c r="O2" s="88">
        <v>55</v>
      </c>
      <c r="P2" s="88">
        <v>56</v>
      </c>
      <c r="Q2" s="88">
        <v>61</v>
      </c>
      <c r="R2" s="88">
        <v>62</v>
      </c>
      <c r="S2" s="88">
        <v>71</v>
      </c>
      <c r="T2" s="88">
        <v>72</v>
      </c>
      <c r="U2" s="88">
        <v>81</v>
      </c>
      <c r="V2" s="88">
        <v>99</v>
      </c>
      <c r="W2" s="88" t="s">
        <v>66</v>
      </c>
    </row>
    <row r="3" spans="2:23" ht="13.5" thickBot="1">
      <c r="B3" s="22" t="s">
        <v>56</v>
      </c>
      <c r="C3" t="s">
        <v>28</v>
      </c>
      <c r="D3" t="s">
        <v>7</v>
      </c>
      <c r="E3" t="s">
        <v>9</v>
      </c>
      <c r="F3" t="s">
        <v>11</v>
      </c>
      <c r="G3" t="s">
        <v>13</v>
      </c>
      <c r="H3" t="s">
        <v>15</v>
      </c>
      <c r="I3" t="s">
        <v>17</v>
      </c>
      <c r="J3" t="s">
        <v>19</v>
      </c>
      <c r="K3" t="s">
        <v>21</v>
      </c>
      <c r="L3" t="s">
        <v>23</v>
      </c>
      <c r="M3" t="s">
        <v>6</v>
      </c>
      <c r="N3" t="s">
        <v>8</v>
      </c>
      <c r="O3" t="s">
        <v>10</v>
      </c>
      <c r="P3" t="s">
        <v>46</v>
      </c>
      <c r="Q3" t="s">
        <v>14</v>
      </c>
      <c r="R3" t="s">
        <v>16</v>
      </c>
      <c r="S3" t="s">
        <v>18</v>
      </c>
      <c r="T3" t="s">
        <v>20</v>
      </c>
      <c r="U3" t="s">
        <v>47</v>
      </c>
      <c r="V3" t="s">
        <v>40</v>
      </c>
      <c r="W3" t="s">
        <v>41</v>
      </c>
    </row>
    <row r="4" spans="2:23">
      <c r="B4" s="99">
        <v>40210</v>
      </c>
      <c r="C4" s="96">
        <v>196000</v>
      </c>
      <c r="D4" s="96">
        <v>84000</v>
      </c>
      <c r="E4" s="96">
        <v>1010000</v>
      </c>
      <c r="F4" s="100">
        <v>105000</v>
      </c>
      <c r="G4" s="100">
        <v>1440000</v>
      </c>
      <c r="H4" s="96">
        <v>571000</v>
      </c>
      <c r="I4" s="96">
        <v>818000</v>
      </c>
      <c r="J4" s="96">
        <v>101000</v>
      </c>
      <c r="K4" s="96">
        <v>1839000</v>
      </c>
      <c r="L4" s="100">
        <v>1412000</v>
      </c>
      <c r="M4" s="96">
        <v>46000</v>
      </c>
      <c r="N4" s="96">
        <v>420000</v>
      </c>
      <c r="O4" s="100">
        <v>-394000</v>
      </c>
      <c r="P4" s="96">
        <v>116000</v>
      </c>
      <c r="Q4" s="96">
        <v>183000</v>
      </c>
      <c r="R4" s="96">
        <v>84000</v>
      </c>
      <c r="S4" s="100">
        <v>26000</v>
      </c>
      <c r="T4" s="96">
        <v>239000</v>
      </c>
      <c r="U4" s="100">
        <v>282000</v>
      </c>
      <c r="V4" s="100">
        <v>12000</v>
      </c>
      <c r="W4" s="96">
        <v>8592000</v>
      </c>
    </row>
    <row r="5" spans="2:23">
      <c r="B5" s="101">
        <v>40238</v>
      </c>
      <c r="C5" s="93">
        <v>701000</v>
      </c>
      <c r="D5" s="93">
        <v>178000</v>
      </c>
      <c r="E5" s="93">
        <v>55000</v>
      </c>
      <c r="F5" s="93">
        <v>1314000</v>
      </c>
      <c r="G5" s="93">
        <v>5271000</v>
      </c>
      <c r="H5" s="93">
        <v>10048000</v>
      </c>
      <c r="I5" s="93">
        <v>2717000</v>
      </c>
      <c r="J5" s="93">
        <v>687000</v>
      </c>
      <c r="K5" s="93">
        <v>1535000</v>
      </c>
      <c r="L5" s="93">
        <v>7867000</v>
      </c>
      <c r="M5" s="93">
        <v>426000</v>
      </c>
      <c r="N5" s="93">
        <v>1375000</v>
      </c>
      <c r="O5" s="93">
        <v>2621000</v>
      </c>
      <c r="P5" s="93">
        <v>615000</v>
      </c>
      <c r="Q5" s="93">
        <v>217000</v>
      </c>
      <c r="R5" s="93">
        <v>545000</v>
      </c>
      <c r="S5" s="94">
        <v>80000</v>
      </c>
      <c r="T5" s="93">
        <v>999000</v>
      </c>
      <c r="U5" s="93">
        <v>680000</v>
      </c>
      <c r="V5" s="94">
        <v>96000</v>
      </c>
      <c r="W5" s="93">
        <v>38028000</v>
      </c>
    </row>
    <row r="6" spans="2:23">
      <c r="B6" s="101">
        <v>40269</v>
      </c>
      <c r="C6" s="93">
        <v>425000</v>
      </c>
      <c r="D6" s="94">
        <v>25000</v>
      </c>
      <c r="E6" s="93">
        <v>1827000</v>
      </c>
      <c r="F6" s="93">
        <v>1882000</v>
      </c>
      <c r="G6" s="93">
        <v>5127000</v>
      </c>
      <c r="H6" s="93">
        <v>14368000</v>
      </c>
      <c r="I6" s="93">
        <v>4838000</v>
      </c>
      <c r="J6" s="94">
        <v>1958000</v>
      </c>
      <c r="K6" s="93">
        <v>2820000</v>
      </c>
      <c r="L6" s="94">
        <v>14620000</v>
      </c>
      <c r="M6" s="93">
        <v>1576000</v>
      </c>
      <c r="N6" s="93">
        <v>1725000</v>
      </c>
      <c r="O6" s="93">
        <v>4143000</v>
      </c>
      <c r="P6" s="94">
        <v>1354000</v>
      </c>
      <c r="Q6" s="93">
        <v>127000</v>
      </c>
      <c r="R6" s="93">
        <v>1343000</v>
      </c>
      <c r="S6" s="93">
        <v>332000</v>
      </c>
      <c r="T6" s="94">
        <v>363000</v>
      </c>
      <c r="U6" s="93">
        <v>1189000</v>
      </c>
      <c r="V6" s="93">
        <v>117000</v>
      </c>
      <c r="W6" s="93">
        <v>60159000</v>
      </c>
    </row>
    <row r="7" spans="2:23">
      <c r="B7" s="101">
        <v>40299</v>
      </c>
      <c r="C7" s="94">
        <v>493000</v>
      </c>
      <c r="D7" s="94">
        <v>7000</v>
      </c>
      <c r="E7" s="93">
        <v>24000</v>
      </c>
      <c r="F7" s="94">
        <v>1234000</v>
      </c>
      <c r="G7" s="94">
        <v>9819000</v>
      </c>
      <c r="H7" s="94">
        <v>5428000</v>
      </c>
      <c r="I7" s="93">
        <v>6981000</v>
      </c>
      <c r="J7" s="94">
        <v>840000</v>
      </c>
      <c r="K7" s="93">
        <v>776000</v>
      </c>
      <c r="L7" s="93">
        <v>2937000</v>
      </c>
      <c r="M7" s="94">
        <v>315000</v>
      </c>
      <c r="N7" s="94">
        <v>1822000</v>
      </c>
      <c r="O7" s="94">
        <v>1593000</v>
      </c>
      <c r="P7" s="94">
        <v>507000</v>
      </c>
      <c r="Q7" s="94">
        <v>293000</v>
      </c>
      <c r="R7" s="94">
        <v>725000</v>
      </c>
      <c r="S7" s="93">
        <v>86000</v>
      </c>
      <c r="T7" s="94">
        <v>611000</v>
      </c>
      <c r="U7" s="94">
        <v>434000</v>
      </c>
      <c r="V7" s="94">
        <v>350000</v>
      </c>
      <c r="W7" s="94">
        <v>35275000</v>
      </c>
    </row>
    <row r="8" spans="2:23">
      <c r="B8" s="101">
        <v>40330</v>
      </c>
      <c r="C8" s="93">
        <v>638000</v>
      </c>
      <c r="D8" s="93">
        <v>178000</v>
      </c>
      <c r="E8" s="94">
        <v>1283000</v>
      </c>
      <c r="F8" s="93">
        <v>1254000</v>
      </c>
      <c r="G8" s="93">
        <v>7914000</v>
      </c>
      <c r="H8" s="93">
        <v>23280000</v>
      </c>
      <c r="I8" s="93">
        <v>4485000</v>
      </c>
      <c r="J8" s="94">
        <v>3624000</v>
      </c>
      <c r="K8" s="93">
        <v>5034000</v>
      </c>
      <c r="L8" s="93">
        <v>13148000</v>
      </c>
      <c r="M8" s="93">
        <v>724000</v>
      </c>
      <c r="N8" s="93">
        <v>2527000</v>
      </c>
      <c r="O8" s="93">
        <v>6890000</v>
      </c>
      <c r="P8" s="93">
        <v>1922000</v>
      </c>
      <c r="Q8" s="93">
        <v>290000</v>
      </c>
      <c r="R8" s="94">
        <v>639000</v>
      </c>
      <c r="S8" s="93">
        <v>129000</v>
      </c>
      <c r="T8" s="93">
        <v>1100000</v>
      </c>
      <c r="U8" s="93">
        <v>1094000</v>
      </c>
      <c r="V8" s="93">
        <v>25000</v>
      </c>
      <c r="W8" s="93">
        <v>76177000</v>
      </c>
    </row>
    <row r="9" spans="2:23">
      <c r="B9" s="101">
        <v>40360</v>
      </c>
      <c r="C9" s="93">
        <v>246000</v>
      </c>
      <c r="D9" s="93">
        <v>151000</v>
      </c>
      <c r="E9" s="94">
        <v>9000</v>
      </c>
      <c r="F9" s="93">
        <v>390000</v>
      </c>
      <c r="G9" s="94">
        <v>1834000</v>
      </c>
      <c r="H9" s="93">
        <v>3170000</v>
      </c>
      <c r="I9" s="93">
        <v>7270000</v>
      </c>
      <c r="J9" s="93">
        <v>178000</v>
      </c>
      <c r="K9" s="93">
        <v>352000</v>
      </c>
      <c r="L9" s="93">
        <v>2001000</v>
      </c>
      <c r="M9" s="93">
        <v>352000</v>
      </c>
      <c r="N9" s="93">
        <v>532000</v>
      </c>
      <c r="O9" s="93">
        <v>183000</v>
      </c>
      <c r="P9" s="93">
        <v>157000</v>
      </c>
      <c r="Q9" s="94">
        <v>46000</v>
      </c>
      <c r="R9" s="93">
        <v>124000</v>
      </c>
      <c r="S9" s="94">
        <v>18000</v>
      </c>
      <c r="T9" s="93">
        <v>161000</v>
      </c>
      <c r="U9" s="93">
        <v>742000</v>
      </c>
      <c r="V9" s="94">
        <v>-6000</v>
      </c>
      <c r="W9" s="93">
        <v>17912000</v>
      </c>
    </row>
    <row r="10" spans="2:23">
      <c r="B10" s="101">
        <v>40391</v>
      </c>
      <c r="C10" s="93">
        <v>177000</v>
      </c>
      <c r="D10" s="93">
        <v>82000</v>
      </c>
      <c r="E10" s="93">
        <v>3000</v>
      </c>
      <c r="F10" s="93">
        <v>184000</v>
      </c>
      <c r="G10" s="93">
        <v>374000</v>
      </c>
      <c r="H10" s="93">
        <v>1512000</v>
      </c>
      <c r="I10" s="93">
        <v>907000</v>
      </c>
      <c r="J10" s="93">
        <v>-9000</v>
      </c>
      <c r="K10" s="93">
        <v>3458000</v>
      </c>
      <c r="L10" s="93">
        <v>1645000</v>
      </c>
      <c r="M10" s="93">
        <v>102000</v>
      </c>
      <c r="N10" s="93">
        <v>175000</v>
      </c>
      <c r="O10" s="94">
        <v>766000</v>
      </c>
      <c r="P10" s="93">
        <v>777000</v>
      </c>
      <c r="Q10" s="93">
        <v>25000</v>
      </c>
      <c r="R10" s="93">
        <v>117000</v>
      </c>
      <c r="S10" s="93">
        <v>-12000</v>
      </c>
      <c r="T10" s="93">
        <v>89000</v>
      </c>
      <c r="U10" s="93">
        <v>25000</v>
      </c>
      <c r="V10" s="93">
        <v>-237000</v>
      </c>
      <c r="W10" s="93">
        <v>10158000</v>
      </c>
    </row>
    <row r="11" spans="2:23">
      <c r="B11" s="101">
        <v>40422</v>
      </c>
      <c r="C11" s="93">
        <v>1103000</v>
      </c>
      <c r="D11" s="93">
        <v>177000</v>
      </c>
      <c r="E11" s="93">
        <v>217000</v>
      </c>
      <c r="F11" s="93">
        <v>1930000</v>
      </c>
      <c r="G11" s="93">
        <v>10456000</v>
      </c>
      <c r="H11" s="93">
        <v>23130000</v>
      </c>
      <c r="I11" s="93">
        <v>3770000</v>
      </c>
      <c r="J11" s="93">
        <v>4684000</v>
      </c>
      <c r="K11" s="93">
        <v>2634000</v>
      </c>
      <c r="L11" s="93">
        <v>13064000</v>
      </c>
      <c r="M11" s="93">
        <v>1243000</v>
      </c>
      <c r="N11" s="93">
        <v>2682000</v>
      </c>
      <c r="O11" s="93">
        <v>10935000</v>
      </c>
      <c r="P11" s="93">
        <v>1529000</v>
      </c>
      <c r="Q11" s="93">
        <v>339000</v>
      </c>
      <c r="R11" s="93">
        <v>1653000</v>
      </c>
      <c r="S11" s="93">
        <v>376000</v>
      </c>
      <c r="T11" s="93">
        <v>1416000</v>
      </c>
      <c r="U11" s="93">
        <v>2272000</v>
      </c>
      <c r="V11" s="93">
        <v>54000</v>
      </c>
      <c r="W11" s="93">
        <v>83663000</v>
      </c>
    </row>
    <row r="12" spans="2:23">
      <c r="B12" s="101">
        <v>40452</v>
      </c>
      <c r="C12" s="93">
        <v>390000</v>
      </c>
      <c r="D12" s="93">
        <v>87000</v>
      </c>
      <c r="E12" s="93">
        <v>-424000</v>
      </c>
      <c r="F12" s="93">
        <v>321000</v>
      </c>
      <c r="G12" s="93">
        <v>3152000</v>
      </c>
      <c r="H12" s="93">
        <v>6331000</v>
      </c>
      <c r="I12" s="93">
        <v>5979000</v>
      </c>
      <c r="J12" s="93">
        <v>1402000</v>
      </c>
      <c r="K12" s="93">
        <v>946000</v>
      </c>
      <c r="L12" s="93">
        <v>2254000</v>
      </c>
      <c r="M12" s="93">
        <v>-459000</v>
      </c>
      <c r="N12" s="93">
        <v>890000</v>
      </c>
      <c r="O12" s="93">
        <v>1742000</v>
      </c>
      <c r="P12" s="93">
        <v>291000</v>
      </c>
      <c r="Q12" s="93">
        <v>501000</v>
      </c>
      <c r="R12" s="93">
        <v>379000</v>
      </c>
      <c r="S12" s="93">
        <v>52000</v>
      </c>
      <c r="T12" s="93">
        <v>132000</v>
      </c>
      <c r="U12" s="93">
        <v>4573000</v>
      </c>
      <c r="V12" s="93">
        <v>-18000</v>
      </c>
      <c r="W12" s="93">
        <v>28520000</v>
      </c>
    </row>
    <row r="13" spans="2:23">
      <c r="B13" s="101">
        <v>40483</v>
      </c>
      <c r="C13" s="93">
        <v>110000</v>
      </c>
      <c r="D13" s="93">
        <v>1000</v>
      </c>
      <c r="E13" s="93">
        <v>0</v>
      </c>
      <c r="F13" s="93">
        <v>233000</v>
      </c>
      <c r="G13" s="93">
        <v>813000</v>
      </c>
      <c r="H13" s="93">
        <v>1407000</v>
      </c>
      <c r="I13" s="93">
        <v>1430000</v>
      </c>
      <c r="J13" s="93">
        <v>350000</v>
      </c>
      <c r="K13" s="93">
        <v>1268000</v>
      </c>
      <c r="L13" s="93">
        <v>170000</v>
      </c>
      <c r="M13" s="93">
        <v>128000</v>
      </c>
      <c r="N13" s="93">
        <v>275000</v>
      </c>
      <c r="O13" s="93">
        <v>1569000</v>
      </c>
      <c r="P13" s="93">
        <v>52000</v>
      </c>
      <c r="Q13" s="93">
        <v>100000</v>
      </c>
      <c r="R13" s="93">
        <v>120000</v>
      </c>
      <c r="S13" s="93">
        <v>200000</v>
      </c>
      <c r="T13" s="93">
        <v>213000</v>
      </c>
      <c r="U13" s="93">
        <v>125000</v>
      </c>
      <c r="V13" s="93">
        <v>2000</v>
      </c>
      <c r="W13" s="93">
        <v>8564000</v>
      </c>
    </row>
    <row r="14" spans="2:23">
      <c r="B14" s="101">
        <v>40513</v>
      </c>
      <c r="C14" s="93">
        <v>954000</v>
      </c>
      <c r="D14" s="93">
        <v>-107000</v>
      </c>
      <c r="E14" s="93">
        <v>1096000</v>
      </c>
      <c r="F14" s="93">
        <v>1147000</v>
      </c>
      <c r="G14" s="93">
        <v>8430000</v>
      </c>
      <c r="H14" s="93">
        <v>14218000</v>
      </c>
      <c r="I14" s="93">
        <v>5236000</v>
      </c>
      <c r="J14" s="93">
        <v>5053000</v>
      </c>
      <c r="K14" s="93">
        <v>3594000</v>
      </c>
      <c r="L14" s="93">
        <v>20501000</v>
      </c>
      <c r="M14" s="93">
        <v>870000</v>
      </c>
      <c r="N14" s="93">
        <v>2351000</v>
      </c>
      <c r="O14" s="93">
        <v>6683000</v>
      </c>
      <c r="P14" s="93">
        <v>1947000</v>
      </c>
      <c r="Q14" s="93">
        <v>331000</v>
      </c>
      <c r="R14" s="93">
        <v>1120000</v>
      </c>
      <c r="S14" s="93">
        <v>175000</v>
      </c>
      <c r="T14" s="93">
        <v>664000</v>
      </c>
      <c r="U14" s="93">
        <v>3272000</v>
      </c>
      <c r="V14" s="93">
        <v>-53000</v>
      </c>
      <c r="W14" s="93">
        <v>77482000</v>
      </c>
    </row>
    <row r="15" spans="2:23">
      <c r="B15" s="101">
        <v>40544</v>
      </c>
      <c r="C15" s="93">
        <v>432000</v>
      </c>
      <c r="D15" s="93">
        <v>7000</v>
      </c>
      <c r="E15" s="93">
        <v>59000</v>
      </c>
      <c r="F15" s="93">
        <v>410000</v>
      </c>
      <c r="G15" s="93">
        <v>1814000</v>
      </c>
      <c r="H15" s="93">
        <v>2040000</v>
      </c>
      <c r="I15" s="93">
        <v>10872000</v>
      </c>
      <c r="J15" s="93">
        <v>328000</v>
      </c>
      <c r="K15" s="93">
        <v>-4705000</v>
      </c>
      <c r="L15" s="93">
        <v>1383000</v>
      </c>
      <c r="M15" s="93">
        <v>3271000</v>
      </c>
      <c r="N15" s="93">
        <v>552000</v>
      </c>
      <c r="O15" s="93">
        <v>632000</v>
      </c>
      <c r="P15" s="93">
        <v>174000</v>
      </c>
      <c r="Q15" s="93">
        <v>36000</v>
      </c>
      <c r="R15" s="93">
        <v>120000</v>
      </c>
      <c r="S15" s="93">
        <v>91000</v>
      </c>
      <c r="T15" s="93">
        <v>639000</v>
      </c>
      <c r="U15" s="93">
        <v>88000</v>
      </c>
      <c r="V15" s="94">
        <v>-1000</v>
      </c>
      <c r="W15" s="93">
        <v>18242000</v>
      </c>
    </row>
    <row r="16" spans="2:23">
      <c r="B16" s="101">
        <v>40575</v>
      </c>
      <c r="C16" s="93">
        <v>429000</v>
      </c>
      <c r="D16" s="93">
        <v>3000</v>
      </c>
      <c r="E16" s="93">
        <v>-23000</v>
      </c>
      <c r="F16" s="93">
        <v>346000</v>
      </c>
      <c r="G16" s="93">
        <v>2915000</v>
      </c>
      <c r="H16" s="93">
        <v>1690000</v>
      </c>
      <c r="I16" s="93">
        <v>618000</v>
      </c>
      <c r="J16" s="94">
        <v>115000</v>
      </c>
      <c r="K16" s="93">
        <v>-1258000</v>
      </c>
      <c r="L16" s="93">
        <v>462000</v>
      </c>
      <c r="M16" s="93">
        <v>206000</v>
      </c>
      <c r="N16" s="93">
        <v>-78000</v>
      </c>
      <c r="O16" s="93">
        <v>342000</v>
      </c>
      <c r="P16" s="93">
        <v>99000</v>
      </c>
      <c r="Q16" s="93">
        <v>63000</v>
      </c>
      <c r="R16" s="93">
        <v>1042000</v>
      </c>
      <c r="S16" s="94">
        <v>22000</v>
      </c>
      <c r="T16" s="93">
        <v>166000</v>
      </c>
      <c r="U16" s="93">
        <v>2166000</v>
      </c>
      <c r="V16" s="94">
        <v>13000</v>
      </c>
      <c r="W16" s="93">
        <v>9340000</v>
      </c>
    </row>
    <row r="17" spans="2:23">
      <c r="B17" s="101">
        <v>40603</v>
      </c>
      <c r="C17" s="93">
        <v>499000</v>
      </c>
      <c r="D17" s="93">
        <v>20000</v>
      </c>
      <c r="E17" s="93">
        <v>-34000</v>
      </c>
      <c r="F17" s="93">
        <v>1169000</v>
      </c>
      <c r="G17" s="93">
        <v>4734000</v>
      </c>
      <c r="H17" s="93">
        <v>10194000</v>
      </c>
      <c r="I17" s="93">
        <v>3590000</v>
      </c>
      <c r="J17" s="93">
        <v>1211000</v>
      </c>
      <c r="K17" s="93">
        <v>1329000</v>
      </c>
      <c r="L17" s="93">
        <v>9495000</v>
      </c>
      <c r="M17" s="93">
        <v>927000</v>
      </c>
      <c r="N17" s="93">
        <v>2083000</v>
      </c>
      <c r="O17" s="93">
        <v>3773000</v>
      </c>
      <c r="P17" s="93">
        <v>804000</v>
      </c>
      <c r="Q17" s="93">
        <v>462000</v>
      </c>
      <c r="R17" s="93">
        <v>501000</v>
      </c>
      <c r="S17" s="93">
        <v>130000</v>
      </c>
      <c r="T17" s="93">
        <v>876000</v>
      </c>
      <c r="U17" s="93">
        <v>472000</v>
      </c>
      <c r="V17" s="93">
        <v>92000</v>
      </c>
      <c r="W17" s="93">
        <v>42327000</v>
      </c>
    </row>
    <row r="18" spans="2:23">
      <c r="B18" s="101">
        <v>40634</v>
      </c>
      <c r="C18" s="93">
        <v>1183000</v>
      </c>
      <c r="D18" s="93">
        <v>54000</v>
      </c>
      <c r="E18" s="94">
        <v>517000</v>
      </c>
      <c r="F18" s="93">
        <v>2249000</v>
      </c>
      <c r="G18" s="93">
        <v>9848000</v>
      </c>
      <c r="H18" s="93">
        <v>18455000</v>
      </c>
      <c r="I18" s="93">
        <v>7512000</v>
      </c>
      <c r="J18" s="93">
        <v>2036000</v>
      </c>
      <c r="K18" s="93">
        <v>1424000</v>
      </c>
      <c r="L18" s="93">
        <v>15030000</v>
      </c>
      <c r="M18" s="94">
        <v>1304000</v>
      </c>
      <c r="N18" s="93">
        <v>2596000</v>
      </c>
      <c r="O18" s="93">
        <v>5910000</v>
      </c>
      <c r="P18" s="93">
        <v>1842000</v>
      </c>
      <c r="Q18" s="93">
        <v>407000</v>
      </c>
      <c r="R18" s="93">
        <v>1131000</v>
      </c>
      <c r="S18" s="93">
        <v>178000</v>
      </c>
      <c r="T18" s="93">
        <v>496000</v>
      </c>
      <c r="U18" s="93">
        <v>3858000</v>
      </c>
      <c r="V18" s="94">
        <v>253000</v>
      </c>
      <c r="W18" s="93">
        <v>76280000</v>
      </c>
    </row>
    <row r="19" spans="2:23">
      <c r="B19" s="101">
        <v>40664</v>
      </c>
      <c r="C19" s="93">
        <v>300000</v>
      </c>
      <c r="D19" s="93">
        <v>3000</v>
      </c>
      <c r="E19" s="93">
        <v>27000</v>
      </c>
      <c r="F19" s="93">
        <v>530000</v>
      </c>
      <c r="G19" s="93">
        <v>2084000</v>
      </c>
      <c r="H19" s="93">
        <v>3082000</v>
      </c>
      <c r="I19" s="93">
        <v>8949000</v>
      </c>
      <c r="J19" s="93">
        <v>599000</v>
      </c>
      <c r="K19" s="93">
        <v>359000</v>
      </c>
      <c r="L19" s="93">
        <v>940000</v>
      </c>
      <c r="M19" s="93">
        <v>817000</v>
      </c>
      <c r="N19" s="93">
        <v>954000</v>
      </c>
      <c r="O19" s="93">
        <v>777000</v>
      </c>
      <c r="P19" s="93">
        <v>269000</v>
      </c>
      <c r="Q19" s="93">
        <v>430000</v>
      </c>
      <c r="R19" s="93">
        <v>298000</v>
      </c>
      <c r="S19" s="93">
        <v>49000</v>
      </c>
      <c r="T19" s="93">
        <v>350000</v>
      </c>
      <c r="U19" s="93">
        <v>454000</v>
      </c>
      <c r="V19" s="93">
        <v>81000</v>
      </c>
      <c r="W19" s="93">
        <v>21352000</v>
      </c>
    </row>
    <row r="20" spans="2:23">
      <c r="B20" s="101">
        <v>40695</v>
      </c>
      <c r="C20" s="93">
        <v>1351000</v>
      </c>
      <c r="D20" s="94">
        <v>140000</v>
      </c>
      <c r="E20" s="93">
        <v>340000</v>
      </c>
      <c r="F20" s="93">
        <v>1105000</v>
      </c>
      <c r="G20" s="93">
        <v>7764000</v>
      </c>
      <c r="H20" s="93">
        <v>24822000</v>
      </c>
      <c r="I20" s="93">
        <v>6683000</v>
      </c>
      <c r="J20" s="93">
        <v>2912000</v>
      </c>
      <c r="K20" s="93">
        <v>5549000</v>
      </c>
      <c r="L20" s="93">
        <v>14754000</v>
      </c>
      <c r="M20" s="93">
        <v>1183000</v>
      </c>
      <c r="N20" s="93">
        <v>2602000</v>
      </c>
      <c r="O20" s="93">
        <v>8038000</v>
      </c>
      <c r="P20" s="93">
        <v>1825000</v>
      </c>
      <c r="Q20" s="93">
        <v>583000</v>
      </c>
      <c r="R20" s="93">
        <v>855000</v>
      </c>
      <c r="S20" s="93">
        <v>253000</v>
      </c>
      <c r="T20" s="93">
        <v>738000</v>
      </c>
      <c r="U20" s="93">
        <v>1397000</v>
      </c>
      <c r="V20" s="94">
        <v>-17000</v>
      </c>
      <c r="W20" s="93">
        <v>82876000</v>
      </c>
    </row>
    <row r="21" spans="2:23">
      <c r="B21" s="101">
        <v>40725</v>
      </c>
      <c r="C21" s="93">
        <v>236000</v>
      </c>
      <c r="D21" s="93">
        <v>2000</v>
      </c>
      <c r="E21" s="93">
        <v>6000</v>
      </c>
      <c r="F21" s="93">
        <v>276000</v>
      </c>
      <c r="G21" s="93">
        <v>979000</v>
      </c>
      <c r="H21" s="93">
        <v>4567000</v>
      </c>
      <c r="I21" s="93">
        <v>6046000</v>
      </c>
      <c r="J21" s="93">
        <v>169000</v>
      </c>
      <c r="K21" s="94">
        <v>343000</v>
      </c>
      <c r="L21" s="93">
        <v>1102000</v>
      </c>
      <c r="M21" s="93">
        <v>253000</v>
      </c>
      <c r="N21" s="93">
        <v>423000</v>
      </c>
      <c r="O21" s="93">
        <v>2180000</v>
      </c>
      <c r="P21" s="93">
        <v>200000</v>
      </c>
      <c r="Q21" s="93">
        <v>12000</v>
      </c>
      <c r="R21" s="93">
        <v>552000</v>
      </c>
      <c r="S21" s="93">
        <v>13000</v>
      </c>
      <c r="T21" s="93">
        <v>108000</v>
      </c>
      <c r="U21" s="93">
        <v>526000</v>
      </c>
      <c r="V21" s="94">
        <v>-15000</v>
      </c>
      <c r="W21" s="93">
        <v>17978000</v>
      </c>
    </row>
    <row r="22" spans="2:23">
      <c r="B22" s="101">
        <v>40756</v>
      </c>
      <c r="C22" s="93">
        <v>107000</v>
      </c>
      <c r="D22" s="93">
        <v>15000</v>
      </c>
      <c r="E22" s="94">
        <v>-92000</v>
      </c>
      <c r="F22" s="93">
        <v>517000</v>
      </c>
      <c r="G22" s="93">
        <v>2933000</v>
      </c>
      <c r="H22" s="93">
        <v>186000</v>
      </c>
      <c r="I22" s="93">
        <v>1555000</v>
      </c>
      <c r="J22" s="93">
        <v>177000</v>
      </c>
      <c r="K22" s="94">
        <v>91000</v>
      </c>
      <c r="L22" s="93">
        <v>1522000</v>
      </c>
      <c r="M22" s="93">
        <v>-7000</v>
      </c>
      <c r="N22" s="94">
        <v>134000</v>
      </c>
      <c r="O22" s="93">
        <v>1239000</v>
      </c>
      <c r="P22" s="93">
        <v>465000</v>
      </c>
      <c r="Q22" s="93">
        <v>-6000</v>
      </c>
      <c r="R22" s="93">
        <v>114000</v>
      </c>
      <c r="S22" s="93">
        <v>-109000</v>
      </c>
      <c r="T22" s="93">
        <v>215000</v>
      </c>
      <c r="U22" s="93">
        <v>176000</v>
      </c>
      <c r="V22" s="93">
        <v>3000</v>
      </c>
      <c r="W22" s="93">
        <v>9237000</v>
      </c>
    </row>
    <row r="23" spans="2:23">
      <c r="B23" s="101">
        <v>40787</v>
      </c>
      <c r="C23" s="93">
        <v>814000</v>
      </c>
      <c r="D23" s="93">
        <v>60000</v>
      </c>
      <c r="E23" s="94">
        <v>203000</v>
      </c>
      <c r="F23" s="93">
        <v>1737000</v>
      </c>
      <c r="G23" s="93">
        <v>7930000</v>
      </c>
      <c r="H23" s="93">
        <v>29323000</v>
      </c>
      <c r="I23" s="93">
        <v>5910000</v>
      </c>
      <c r="J23" s="93">
        <v>-330000</v>
      </c>
      <c r="K23" s="93">
        <v>3098000</v>
      </c>
      <c r="L23" s="93">
        <v>14570000</v>
      </c>
      <c r="M23" s="93">
        <v>1748000</v>
      </c>
      <c r="N23" s="93">
        <v>3267000</v>
      </c>
      <c r="O23" s="93">
        <v>10347000</v>
      </c>
      <c r="P23" s="93">
        <v>2308000</v>
      </c>
      <c r="Q23" s="93">
        <v>236000</v>
      </c>
      <c r="R23" s="93">
        <v>984000</v>
      </c>
      <c r="S23" s="93">
        <v>-86000</v>
      </c>
      <c r="T23" s="93">
        <v>1104000</v>
      </c>
      <c r="U23" s="93">
        <v>-3144000</v>
      </c>
      <c r="V23" s="93">
        <v>49000</v>
      </c>
      <c r="W23" s="93">
        <v>80129000</v>
      </c>
    </row>
    <row r="24" spans="2:23">
      <c r="B24" s="101">
        <v>40817</v>
      </c>
      <c r="C24" s="93">
        <v>2064000</v>
      </c>
      <c r="D24" s="93">
        <v>60000</v>
      </c>
      <c r="E24" s="93">
        <v>1000</v>
      </c>
      <c r="F24" s="93">
        <v>736000</v>
      </c>
      <c r="G24" s="93">
        <v>1417000</v>
      </c>
      <c r="H24" s="93">
        <v>9159000</v>
      </c>
      <c r="I24" s="93">
        <v>5985000</v>
      </c>
      <c r="J24" s="93">
        <v>-1236000</v>
      </c>
      <c r="K24" s="93">
        <v>1584000</v>
      </c>
      <c r="L24" s="93">
        <v>1003000</v>
      </c>
      <c r="M24" s="93">
        <v>1553000</v>
      </c>
      <c r="N24" s="93">
        <v>754000</v>
      </c>
      <c r="O24" s="93">
        <v>5086000</v>
      </c>
      <c r="P24" s="93">
        <v>180000</v>
      </c>
      <c r="Q24" s="93">
        <v>50000</v>
      </c>
      <c r="R24" s="93">
        <v>358000</v>
      </c>
      <c r="S24" s="93">
        <v>26000</v>
      </c>
      <c r="T24" s="93">
        <v>146000</v>
      </c>
      <c r="U24" s="93">
        <v>327000</v>
      </c>
      <c r="V24" s="93">
        <v>49000</v>
      </c>
      <c r="W24" s="93">
        <v>29301000</v>
      </c>
    </row>
    <row r="25" spans="2:23">
      <c r="B25" s="101">
        <v>40848</v>
      </c>
      <c r="C25" s="93">
        <v>154000</v>
      </c>
      <c r="D25" s="93">
        <v>13000</v>
      </c>
      <c r="E25" s="93">
        <v>717000</v>
      </c>
      <c r="F25" s="93">
        <v>195000</v>
      </c>
      <c r="G25" s="93">
        <v>1471000</v>
      </c>
      <c r="H25" s="93">
        <v>-1115000</v>
      </c>
      <c r="I25" s="93">
        <v>1383000</v>
      </c>
      <c r="J25" s="93">
        <v>136000</v>
      </c>
      <c r="K25" s="93">
        <v>1917000</v>
      </c>
      <c r="L25" s="93">
        <v>1157000</v>
      </c>
      <c r="M25" s="93">
        <v>134000</v>
      </c>
      <c r="N25" s="93">
        <v>395000</v>
      </c>
      <c r="O25" s="93">
        <v>1071000</v>
      </c>
      <c r="P25" s="93">
        <v>80000</v>
      </c>
      <c r="Q25" s="93">
        <v>-2000</v>
      </c>
      <c r="R25" s="93">
        <v>224000</v>
      </c>
      <c r="S25" s="93">
        <v>10000</v>
      </c>
      <c r="T25" s="93">
        <v>82000</v>
      </c>
      <c r="U25" s="93">
        <v>374000</v>
      </c>
      <c r="V25" s="93">
        <v>19000</v>
      </c>
      <c r="W25" s="93">
        <v>8415000</v>
      </c>
    </row>
    <row r="26" spans="2:23">
      <c r="B26" s="101">
        <v>40878</v>
      </c>
      <c r="C26" s="93">
        <v>506000</v>
      </c>
      <c r="D26" s="93">
        <v>56000</v>
      </c>
      <c r="E26" s="93">
        <v>-3561000</v>
      </c>
      <c r="F26" s="93">
        <v>2375000</v>
      </c>
      <c r="G26" s="93">
        <v>5535000</v>
      </c>
      <c r="H26" s="93">
        <v>13769000</v>
      </c>
      <c r="I26" s="93">
        <v>7310000</v>
      </c>
      <c r="J26" s="93">
        <v>3281000</v>
      </c>
      <c r="K26" s="93">
        <v>3147000</v>
      </c>
      <c r="L26" s="93">
        <v>10075000</v>
      </c>
      <c r="M26" s="93">
        <v>1152000</v>
      </c>
      <c r="N26" s="93">
        <v>1941000</v>
      </c>
      <c r="O26" s="93">
        <v>10057000</v>
      </c>
      <c r="P26" s="93">
        <v>1449000</v>
      </c>
      <c r="Q26" s="93">
        <v>122000</v>
      </c>
      <c r="R26" s="93">
        <v>923000</v>
      </c>
      <c r="S26" s="93">
        <v>-203000</v>
      </c>
      <c r="T26" s="93">
        <v>417000</v>
      </c>
      <c r="U26" s="93">
        <v>343000</v>
      </c>
      <c r="V26" s="93">
        <v>12000</v>
      </c>
      <c r="W26" s="93">
        <v>58709000</v>
      </c>
    </row>
    <row r="27" spans="2:23">
      <c r="B27" s="101">
        <v>40909</v>
      </c>
      <c r="C27" s="93">
        <v>295000</v>
      </c>
      <c r="D27" s="93">
        <v>19000</v>
      </c>
      <c r="E27" s="93">
        <v>265000</v>
      </c>
      <c r="F27" s="93">
        <v>478000</v>
      </c>
      <c r="G27" s="93">
        <v>2086000</v>
      </c>
      <c r="H27" s="93">
        <v>-1794000</v>
      </c>
      <c r="I27" s="93">
        <v>7380000</v>
      </c>
      <c r="J27" s="93">
        <v>-1354000</v>
      </c>
      <c r="K27" s="93">
        <v>-301000</v>
      </c>
      <c r="L27" s="93">
        <v>-856000</v>
      </c>
      <c r="M27" s="93">
        <v>-15000</v>
      </c>
      <c r="N27" s="93">
        <v>-198000</v>
      </c>
      <c r="O27" s="93">
        <v>1043000</v>
      </c>
      <c r="P27" s="93">
        <v>223000</v>
      </c>
      <c r="Q27" s="93">
        <v>-31000</v>
      </c>
      <c r="R27" s="93">
        <v>83000</v>
      </c>
      <c r="S27" s="93">
        <v>22000</v>
      </c>
      <c r="T27" s="93">
        <v>754000</v>
      </c>
      <c r="U27" s="93">
        <v>1400000</v>
      </c>
      <c r="V27" s="94">
        <v>7000</v>
      </c>
      <c r="W27" s="93">
        <v>9504000</v>
      </c>
    </row>
    <row r="28" spans="2:23">
      <c r="B28" s="101">
        <v>40940</v>
      </c>
      <c r="C28" s="93">
        <v>97000</v>
      </c>
      <c r="D28" s="93">
        <v>44000</v>
      </c>
      <c r="E28" s="94">
        <v>12000</v>
      </c>
      <c r="F28" s="93">
        <v>300000</v>
      </c>
      <c r="G28" s="93">
        <v>967000</v>
      </c>
      <c r="H28" s="93">
        <v>4154000</v>
      </c>
      <c r="I28" s="93">
        <v>1569000</v>
      </c>
      <c r="J28" s="93">
        <v>347000</v>
      </c>
      <c r="K28" s="93">
        <v>373000</v>
      </c>
      <c r="L28" s="93">
        <v>6000</v>
      </c>
      <c r="M28" s="94">
        <v>176000</v>
      </c>
      <c r="N28" s="93">
        <v>469000</v>
      </c>
      <c r="O28" s="93">
        <v>477000</v>
      </c>
      <c r="P28" s="93">
        <v>222000</v>
      </c>
      <c r="Q28" s="94">
        <v>78000</v>
      </c>
      <c r="R28" s="93">
        <v>257000</v>
      </c>
      <c r="S28" s="94">
        <v>20000</v>
      </c>
      <c r="T28" s="93">
        <v>267000</v>
      </c>
      <c r="U28" s="93">
        <v>558000</v>
      </c>
      <c r="V28" s="93">
        <v>23000</v>
      </c>
      <c r="W28" s="93">
        <v>10418000</v>
      </c>
    </row>
    <row r="29" spans="2:23">
      <c r="B29" s="101">
        <v>40969</v>
      </c>
      <c r="C29" s="93">
        <v>1127000</v>
      </c>
      <c r="D29" s="93">
        <v>127000</v>
      </c>
      <c r="E29" s="93">
        <v>348000</v>
      </c>
      <c r="F29" s="93">
        <v>1095000</v>
      </c>
      <c r="G29" s="93">
        <v>2975000</v>
      </c>
      <c r="H29" s="93">
        <v>9769000</v>
      </c>
      <c r="I29" s="93">
        <v>3928000</v>
      </c>
      <c r="J29" s="94">
        <v>933000</v>
      </c>
      <c r="K29" s="93">
        <v>9254000</v>
      </c>
      <c r="L29" s="93">
        <v>8387000</v>
      </c>
      <c r="M29" s="93">
        <v>809000</v>
      </c>
      <c r="N29" s="93">
        <v>1845000</v>
      </c>
      <c r="O29" s="93">
        <v>2704000</v>
      </c>
      <c r="P29" s="93">
        <v>857000</v>
      </c>
      <c r="Q29" s="93">
        <v>127000</v>
      </c>
      <c r="R29" s="93">
        <v>1280000</v>
      </c>
      <c r="S29" s="94">
        <v>96000</v>
      </c>
      <c r="T29" s="93">
        <v>1188000</v>
      </c>
      <c r="U29" s="94">
        <v>1021000</v>
      </c>
      <c r="V29" s="93">
        <v>146000</v>
      </c>
      <c r="W29" s="93">
        <v>48018000</v>
      </c>
    </row>
    <row r="30" spans="2:23">
      <c r="B30" s="101">
        <v>41000</v>
      </c>
      <c r="C30" s="93">
        <v>592000</v>
      </c>
      <c r="D30" s="93">
        <v>37000</v>
      </c>
      <c r="E30" s="93">
        <v>658000</v>
      </c>
      <c r="F30" s="93">
        <v>2010000</v>
      </c>
      <c r="G30" s="93">
        <v>4369000</v>
      </c>
      <c r="H30" s="93">
        <v>17878000</v>
      </c>
      <c r="I30" s="93">
        <v>4829000</v>
      </c>
      <c r="J30" s="94">
        <v>4076000</v>
      </c>
      <c r="K30" s="93">
        <v>2034000</v>
      </c>
      <c r="L30" s="93">
        <v>12351000</v>
      </c>
      <c r="M30" s="93">
        <v>1461000</v>
      </c>
      <c r="N30" s="93">
        <v>5548000</v>
      </c>
      <c r="O30" s="93">
        <v>6102000</v>
      </c>
      <c r="P30" s="93">
        <v>1583000</v>
      </c>
      <c r="Q30" s="93">
        <v>156000</v>
      </c>
      <c r="R30" s="93">
        <v>1574000</v>
      </c>
      <c r="S30" s="93">
        <v>134000</v>
      </c>
      <c r="T30" s="93">
        <v>504000</v>
      </c>
      <c r="U30" s="93">
        <v>1226000</v>
      </c>
      <c r="V30" s="93">
        <v>110000</v>
      </c>
      <c r="W30" s="93">
        <v>67232000</v>
      </c>
    </row>
    <row r="31" spans="2:23">
      <c r="B31" s="101">
        <v>41030</v>
      </c>
      <c r="C31" s="93">
        <v>224000</v>
      </c>
      <c r="D31" s="93">
        <v>21000</v>
      </c>
      <c r="E31" s="93">
        <v>-26000</v>
      </c>
      <c r="F31" s="93">
        <v>1056000</v>
      </c>
      <c r="G31" s="93">
        <v>2319000</v>
      </c>
      <c r="H31" s="94">
        <v>3372000</v>
      </c>
      <c r="I31" s="93">
        <v>8055000</v>
      </c>
      <c r="J31" s="93">
        <v>262000</v>
      </c>
      <c r="K31" s="93">
        <v>1069000</v>
      </c>
      <c r="L31" s="93">
        <v>1627000</v>
      </c>
      <c r="M31" s="93">
        <v>292000</v>
      </c>
      <c r="N31" s="93">
        <v>547000</v>
      </c>
      <c r="O31" s="93">
        <v>2433000</v>
      </c>
      <c r="P31" s="93">
        <v>215000</v>
      </c>
      <c r="Q31" s="94">
        <v>1011000</v>
      </c>
      <c r="R31" s="93">
        <v>207000</v>
      </c>
      <c r="S31" s="93">
        <v>22000</v>
      </c>
      <c r="T31" s="93">
        <v>410000</v>
      </c>
      <c r="U31" s="93">
        <v>121000</v>
      </c>
      <c r="V31" s="93">
        <v>85000</v>
      </c>
      <c r="W31" s="93">
        <v>23322000</v>
      </c>
    </row>
    <row r="32" spans="2:23">
      <c r="B32" s="101">
        <v>41061</v>
      </c>
      <c r="C32" s="93">
        <v>734000</v>
      </c>
      <c r="D32" s="93">
        <v>62000</v>
      </c>
      <c r="E32" s="94">
        <v>272000</v>
      </c>
      <c r="F32" s="93">
        <v>1352000</v>
      </c>
      <c r="G32" s="93">
        <v>6179000</v>
      </c>
      <c r="H32" s="93">
        <v>25655000</v>
      </c>
      <c r="I32" s="93">
        <v>4326000</v>
      </c>
      <c r="J32" s="93">
        <v>2827000</v>
      </c>
      <c r="K32" s="93">
        <v>2784000</v>
      </c>
      <c r="L32" s="93">
        <v>17918000</v>
      </c>
      <c r="M32" s="93">
        <v>843000</v>
      </c>
      <c r="N32" s="93">
        <v>4298000</v>
      </c>
      <c r="O32" s="93">
        <v>13599000</v>
      </c>
      <c r="P32" s="93">
        <v>1588000</v>
      </c>
      <c r="Q32" s="93">
        <v>213000</v>
      </c>
      <c r="R32" s="93">
        <v>1141000</v>
      </c>
      <c r="S32" s="94">
        <v>96000</v>
      </c>
      <c r="T32" s="93">
        <v>734000</v>
      </c>
      <c r="U32" s="93">
        <v>924000</v>
      </c>
      <c r="V32" s="93">
        <v>36000</v>
      </c>
      <c r="W32" s="93">
        <v>85581000</v>
      </c>
    </row>
    <row r="33" spans="2:23">
      <c r="B33" s="101">
        <v>41091</v>
      </c>
      <c r="C33" s="93">
        <v>209000</v>
      </c>
      <c r="D33" s="93">
        <v>0</v>
      </c>
      <c r="E33" s="93">
        <v>0</v>
      </c>
      <c r="F33" s="93">
        <v>169000</v>
      </c>
      <c r="G33" s="93">
        <v>1532000</v>
      </c>
      <c r="H33" s="94">
        <v>3307000</v>
      </c>
      <c r="I33" s="93">
        <v>9480000</v>
      </c>
      <c r="J33" s="94">
        <v>431000</v>
      </c>
      <c r="K33" s="94">
        <v>-3000</v>
      </c>
      <c r="L33" s="94">
        <v>-1604000</v>
      </c>
      <c r="M33" s="94">
        <v>287000</v>
      </c>
      <c r="N33" s="94">
        <v>481000</v>
      </c>
      <c r="O33" s="93">
        <v>895000</v>
      </c>
      <c r="P33" s="93">
        <v>96000</v>
      </c>
      <c r="Q33" s="94">
        <v>5000</v>
      </c>
      <c r="R33" s="93">
        <v>38000</v>
      </c>
      <c r="S33" s="93">
        <v>-118000</v>
      </c>
      <c r="T33" s="93">
        <v>135000</v>
      </c>
      <c r="U33" s="93">
        <v>1028000</v>
      </c>
      <c r="V33" s="93">
        <v>17000</v>
      </c>
      <c r="W33" s="93">
        <v>16385000</v>
      </c>
    </row>
    <row r="34" spans="2:23">
      <c r="B34" s="101">
        <v>41122</v>
      </c>
      <c r="C34" s="93">
        <v>128000</v>
      </c>
      <c r="D34" s="93">
        <v>31000</v>
      </c>
      <c r="E34" s="93">
        <v>9000</v>
      </c>
      <c r="F34" s="93">
        <v>273000</v>
      </c>
      <c r="G34" s="93">
        <v>1303000</v>
      </c>
      <c r="H34" s="93">
        <v>3253000</v>
      </c>
      <c r="I34" s="93">
        <v>1175000</v>
      </c>
      <c r="J34" s="93">
        <v>-35000</v>
      </c>
      <c r="K34" s="93">
        <v>2974000</v>
      </c>
      <c r="L34" s="93">
        <v>1951000</v>
      </c>
      <c r="M34" s="93">
        <v>17000</v>
      </c>
      <c r="N34" s="93">
        <v>274000</v>
      </c>
      <c r="O34" s="93">
        <v>1103000</v>
      </c>
      <c r="P34" s="93">
        <v>89000</v>
      </c>
      <c r="Q34" s="93">
        <v>3000</v>
      </c>
      <c r="R34" s="93">
        <v>112000</v>
      </c>
      <c r="S34" s="93">
        <v>9000</v>
      </c>
      <c r="T34" s="93">
        <v>133000</v>
      </c>
      <c r="U34" s="93">
        <v>142000</v>
      </c>
      <c r="V34" s="93">
        <v>18000</v>
      </c>
      <c r="W34" s="93">
        <v>12963000</v>
      </c>
    </row>
    <row r="35" spans="2:23">
      <c r="B35" s="101">
        <v>41153</v>
      </c>
      <c r="C35" s="93">
        <v>1115000</v>
      </c>
      <c r="D35" s="93">
        <v>91000</v>
      </c>
      <c r="E35" s="93">
        <v>180000</v>
      </c>
      <c r="F35" s="93">
        <v>1887000</v>
      </c>
      <c r="G35" s="93">
        <v>8175000</v>
      </c>
      <c r="H35" s="93">
        <v>22355000</v>
      </c>
      <c r="I35" s="93">
        <v>4906000</v>
      </c>
      <c r="J35" s="93">
        <v>4722000</v>
      </c>
      <c r="K35" s="93">
        <v>3577000</v>
      </c>
      <c r="L35" s="93">
        <v>14984000</v>
      </c>
      <c r="M35" s="93">
        <v>1245000</v>
      </c>
      <c r="N35" s="93">
        <v>3644000</v>
      </c>
      <c r="O35" s="93">
        <v>11301000</v>
      </c>
      <c r="P35" s="93">
        <v>2438000</v>
      </c>
      <c r="Q35" s="93">
        <v>254000</v>
      </c>
      <c r="R35" s="93">
        <v>762000</v>
      </c>
      <c r="S35" s="93">
        <v>244000</v>
      </c>
      <c r="T35" s="93">
        <v>1425000</v>
      </c>
      <c r="U35" s="93">
        <v>1164000</v>
      </c>
      <c r="V35" s="93">
        <v>65000</v>
      </c>
      <c r="W35" s="93">
        <v>84535000</v>
      </c>
    </row>
    <row r="36" spans="2:23">
      <c r="B36" s="101">
        <v>41183</v>
      </c>
      <c r="C36" s="93">
        <v>214000</v>
      </c>
      <c r="D36" s="93">
        <v>5000</v>
      </c>
      <c r="E36" s="93">
        <v>68000</v>
      </c>
      <c r="F36" s="93">
        <v>818000</v>
      </c>
      <c r="G36" s="93">
        <v>1375000</v>
      </c>
      <c r="H36" s="93">
        <v>2754000</v>
      </c>
      <c r="I36" s="93">
        <v>9135000</v>
      </c>
      <c r="J36" s="93">
        <v>620000</v>
      </c>
      <c r="K36" s="93">
        <v>1420000</v>
      </c>
      <c r="L36" s="93">
        <v>3189000</v>
      </c>
      <c r="M36" s="93">
        <v>303000</v>
      </c>
      <c r="N36" s="93">
        <v>1210000</v>
      </c>
      <c r="O36" s="93">
        <v>3682000</v>
      </c>
      <c r="P36" s="93">
        <v>82000</v>
      </c>
      <c r="Q36" s="93">
        <v>43000</v>
      </c>
      <c r="R36" s="93">
        <v>221000</v>
      </c>
      <c r="S36" s="93">
        <v>22000</v>
      </c>
      <c r="T36" s="93">
        <v>166000</v>
      </c>
      <c r="U36" s="93">
        <v>168000</v>
      </c>
      <c r="V36" s="93">
        <v>59000</v>
      </c>
      <c r="W36" s="93">
        <v>25554000</v>
      </c>
    </row>
    <row r="37" spans="2:23">
      <c r="B37" s="101">
        <v>41214</v>
      </c>
      <c r="C37" s="93">
        <v>243000</v>
      </c>
      <c r="D37" s="93">
        <v>1000</v>
      </c>
      <c r="E37" s="94">
        <v>-6000</v>
      </c>
      <c r="F37" s="93">
        <v>398000</v>
      </c>
      <c r="G37" s="93">
        <v>2377000</v>
      </c>
      <c r="H37" s="93">
        <v>1466000</v>
      </c>
      <c r="I37" s="93">
        <v>710000</v>
      </c>
      <c r="J37" s="93">
        <v>508000</v>
      </c>
      <c r="K37" s="93">
        <v>1691000</v>
      </c>
      <c r="L37" s="93">
        <v>468000</v>
      </c>
      <c r="M37" s="93">
        <v>102000</v>
      </c>
      <c r="N37" s="93">
        <v>588000</v>
      </c>
      <c r="O37" s="93">
        <v>5530000</v>
      </c>
      <c r="P37" s="93">
        <v>-10000</v>
      </c>
      <c r="Q37" s="93">
        <v>37000</v>
      </c>
      <c r="R37" s="93">
        <v>109000</v>
      </c>
      <c r="S37" s="93">
        <v>12000</v>
      </c>
      <c r="T37" s="93">
        <v>110000</v>
      </c>
      <c r="U37" s="93">
        <v>28000</v>
      </c>
      <c r="V37" s="93">
        <v>15000</v>
      </c>
      <c r="W37" s="93">
        <v>14378000</v>
      </c>
    </row>
    <row r="38" spans="2:23">
      <c r="B38" s="101">
        <v>41244</v>
      </c>
      <c r="C38" s="93">
        <v>816000</v>
      </c>
      <c r="D38" s="93">
        <v>23000</v>
      </c>
      <c r="E38" s="93">
        <v>5000</v>
      </c>
      <c r="F38" s="93">
        <v>1442000</v>
      </c>
      <c r="G38" s="93">
        <v>5276000</v>
      </c>
      <c r="H38" s="93">
        <v>22738000</v>
      </c>
      <c r="I38" s="93">
        <v>6134000</v>
      </c>
      <c r="J38" s="93">
        <v>2813000</v>
      </c>
      <c r="K38" s="93">
        <v>2162000</v>
      </c>
      <c r="L38" s="93">
        <v>15874000</v>
      </c>
      <c r="M38" s="93">
        <v>1168000</v>
      </c>
      <c r="N38" s="93">
        <v>3978000</v>
      </c>
      <c r="O38" s="93">
        <v>13146000</v>
      </c>
      <c r="P38" s="93">
        <v>1088000</v>
      </c>
      <c r="Q38" s="93">
        <v>388000</v>
      </c>
      <c r="R38" s="93">
        <v>1680000</v>
      </c>
      <c r="S38" s="93">
        <v>38000</v>
      </c>
      <c r="T38" s="93">
        <v>415000</v>
      </c>
      <c r="U38" s="93">
        <v>982000</v>
      </c>
      <c r="V38" s="93">
        <v>8000</v>
      </c>
      <c r="W38" s="93">
        <v>80174000</v>
      </c>
    </row>
    <row r="39" spans="2:23">
      <c r="B39" s="101">
        <v>41275</v>
      </c>
      <c r="C39" s="93">
        <v>392000</v>
      </c>
      <c r="D39" s="93">
        <v>97000</v>
      </c>
      <c r="E39" s="93">
        <v>824000</v>
      </c>
      <c r="F39" s="93">
        <v>409000</v>
      </c>
      <c r="G39" s="93">
        <v>1607000</v>
      </c>
      <c r="H39" s="93">
        <v>5423000</v>
      </c>
      <c r="I39" s="93">
        <v>5620000</v>
      </c>
      <c r="J39" s="93">
        <v>88000</v>
      </c>
      <c r="K39" s="94">
        <v>-150000</v>
      </c>
      <c r="L39" s="94">
        <v>1742000</v>
      </c>
      <c r="M39" s="93">
        <v>237000</v>
      </c>
      <c r="N39" s="93">
        <v>628000</v>
      </c>
      <c r="O39" s="93">
        <v>1210000</v>
      </c>
      <c r="P39" s="93">
        <v>-214000</v>
      </c>
      <c r="Q39" s="93">
        <v>-65000</v>
      </c>
      <c r="R39" s="93">
        <v>154000</v>
      </c>
      <c r="S39" s="94">
        <v>10000</v>
      </c>
      <c r="T39" s="93">
        <v>128000</v>
      </c>
      <c r="U39" s="93">
        <v>1636000</v>
      </c>
      <c r="V39" s="93">
        <v>61000</v>
      </c>
      <c r="W39" s="93">
        <v>19838000</v>
      </c>
    </row>
    <row r="40" spans="2:23">
      <c r="B40" s="101">
        <v>41306</v>
      </c>
      <c r="C40" s="93">
        <v>-288000</v>
      </c>
      <c r="D40" s="93">
        <v>-5000</v>
      </c>
      <c r="E40" s="93">
        <v>2000</v>
      </c>
      <c r="F40" s="93">
        <v>101000</v>
      </c>
      <c r="G40" s="93">
        <v>2787000</v>
      </c>
      <c r="H40" s="93">
        <v>2902000</v>
      </c>
      <c r="I40" s="93">
        <v>168000</v>
      </c>
      <c r="J40" s="94">
        <v>376000</v>
      </c>
      <c r="K40" s="93">
        <v>3452000</v>
      </c>
      <c r="L40" s="93">
        <v>1000</v>
      </c>
      <c r="M40" s="93">
        <v>164000</v>
      </c>
      <c r="N40" s="93">
        <v>253000</v>
      </c>
      <c r="O40" s="93">
        <v>643000</v>
      </c>
      <c r="P40" s="93">
        <v>162000</v>
      </c>
      <c r="Q40" s="93">
        <v>-1000</v>
      </c>
      <c r="R40" s="93">
        <v>-29000</v>
      </c>
      <c r="S40" s="93">
        <v>26000</v>
      </c>
      <c r="T40" s="93">
        <v>141000</v>
      </c>
      <c r="U40" s="93">
        <v>1039000</v>
      </c>
      <c r="V40" s="93">
        <v>39000</v>
      </c>
      <c r="W40" s="93">
        <v>11933000</v>
      </c>
    </row>
    <row r="41" spans="2:23">
      <c r="B41" s="101">
        <v>41334</v>
      </c>
      <c r="C41" s="93">
        <v>678000</v>
      </c>
      <c r="D41" s="93">
        <v>21000</v>
      </c>
      <c r="E41" s="93">
        <v>148000</v>
      </c>
      <c r="F41" s="93">
        <v>1358000</v>
      </c>
      <c r="G41" s="93">
        <v>7841000</v>
      </c>
      <c r="H41" s="93">
        <v>10026000</v>
      </c>
      <c r="I41" s="93">
        <v>6586000</v>
      </c>
      <c r="J41" s="93">
        <v>1399000</v>
      </c>
      <c r="K41" s="93">
        <v>2402000</v>
      </c>
      <c r="L41" s="93">
        <v>6802000</v>
      </c>
      <c r="M41" s="93">
        <v>1100000</v>
      </c>
      <c r="N41" s="93">
        <v>2621000</v>
      </c>
      <c r="O41" s="93">
        <v>11725000</v>
      </c>
      <c r="P41" s="93">
        <v>827000</v>
      </c>
      <c r="Q41" s="93">
        <v>-13000</v>
      </c>
      <c r="R41" s="93">
        <v>628000</v>
      </c>
      <c r="S41" s="93">
        <v>93000</v>
      </c>
      <c r="T41" s="93">
        <v>1123000</v>
      </c>
      <c r="U41" s="93">
        <v>827000</v>
      </c>
      <c r="V41" s="93">
        <v>97000</v>
      </c>
      <c r="W41" s="93">
        <v>56290000</v>
      </c>
    </row>
    <row r="42" spans="2:23">
      <c r="B42" s="101">
        <v>41365</v>
      </c>
      <c r="C42" s="93">
        <v>486000</v>
      </c>
      <c r="D42" s="93">
        <v>52000</v>
      </c>
      <c r="E42" s="93">
        <v>322000</v>
      </c>
      <c r="F42" s="93">
        <v>1572000</v>
      </c>
      <c r="G42" s="93">
        <v>4753000</v>
      </c>
      <c r="H42" s="93">
        <v>20047000</v>
      </c>
      <c r="I42" s="93">
        <v>6037000</v>
      </c>
      <c r="J42" s="93">
        <v>1893000</v>
      </c>
      <c r="K42" s="93">
        <v>889000</v>
      </c>
      <c r="L42" s="93">
        <v>14067000</v>
      </c>
      <c r="M42" s="93">
        <v>1144000</v>
      </c>
      <c r="N42" s="93">
        <v>2899000</v>
      </c>
      <c r="O42" s="93">
        <v>2101000</v>
      </c>
      <c r="P42" s="93">
        <v>-633000</v>
      </c>
      <c r="Q42" s="93">
        <v>243000</v>
      </c>
      <c r="R42" s="93">
        <v>799000</v>
      </c>
      <c r="S42" s="93">
        <v>112000</v>
      </c>
      <c r="T42" s="93">
        <v>358000</v>
      </c>
      <c r="U42" s="93">
        <v>1690000</v>
      </c>
      <c r="V42" s="93">
        <v>120000</v>
      </c>
      <c r="W42" s="93">
        <v>58951000</v>
      </c>
    </row>
    <row r="43" spans="2:23">
      <c r="B43" s="101">
        <v>41395</v>
      </c>
      <c r="C43" s="93">
        <v>146000</v>
      </c>
      <c r="D43" s="93">
        <v>-18000</v>
      </c>
      <c r="E43" s="94">
        <v>-403000</v>
      </c>
      <c r="F43" s="93">
        <v>502000</v>
      </c>
      <c r="G43" s="93">
        <v>-2677000</v>
      </c>
      <c r="H43" s="93">
        <v>-1263000</v>
      </c>
      <c r="I43" s="93">
        <v>3032000</v>
      </c>
      <c r="J43" s="93">
        <v>-81000</v>
      </c>
      <c r="K43" s="93">
        <v>-306000</v>
      </c>
      <c r="L43" s="93">
        <v>-353000</v>
      </c>
      <c r="M43" s="93">
        <v>343000</v>
      </c>
      <c r="N43" s="93">
        <v>1245000</v>
      </c>
      <c r="O43" s="93">
        <v>-423000</v>
      </c>
      <c r="P43" s="94">
        <v>219000</v>
      </c>
      <c r="Q43" s="93">
        <v>-59000</v>
      </c>
      <c r="R43" s="93">
        <v>135000</v>
      </c>
      <c r="S43" s="93">
        <v>-635000</v>
      </c>
      <c r="T43" s="93">
        <v>654000</v>
      </c>
      <c r="U43" s="93">
        <v>22000</v>
      </c>
      <c r="V43" s="93">
        <v>102000</v>
      </c>
      <c r="W43" s="93">
        <v>182000</v>
      </c>
    </row>
    <row r="44" spans="2:23">
      <c r="B44" s="101">
        <v>41426</v>
      </c>
      <c r="C44" s="93">
        <v>689000</v>
      </c>
      <c r="D44" s="93">
        <v>63000</v>
      </c>
      <c r="E44" s="93">
        <v>80000</v>
      </c>
      <c r="F44" s="93">
        <v>2094000</v>
      </c>
      <c r="G44" s="93">
        <v>6698000</v>
      </c>
      <c r="H44" s="93">
        <v>20942000</v>
      </c>
      <c r="I44" s="93">
        <v>8103000</v>
      </c>
      <c r="J44" s="93">
        <v>1442000</v>
      </c>
      <c r="K44" s="93">
        <v>3321000</v>
      </c>
      <c r="L44" s="93">
        <v>15458000</v>
      </c>
      <c r="M44" s="93">
        <v>1152000</v>
      </c>
      <c r="N44" s="93">
        <v>4108000</v>
      </c>
      <c r="O44" s="93">
        <v>15774000</v>
      </c>
      <c r="P44" s="93">
        <v>1343000</v>
      </c>
      <c r="Q44" s="93">
        <v>69000</v>
      </c>
      <c r="R44" s="93">
        <v>905000</v>
      </c>
      <c r="S44" s="93">
        <v>171000</v>
      </c>
      <c r="T44" s="93">
        <v>1169000</v>
      </c>
      <c r="U44" s="93">
        <v>-1710000</v>
      </c>
      <c r="V44" s="93">
        <v>73000</v>
      </c>
      <c r="W44" s="93">
        <v>81945000</v>
      </c>
    </row>
    <row r="45" spans="2:23">
      <c r="B45" s="101">
        <v>41456</v>
      </c>
      <c r="C45" s="93">
        <v>249000</v>
      </c>
      <c r="D45" s="93">
        <v>1000</v>
      </c>
      <c r="E45" s="93">
        <v>1000</v>
      </c>
      <c r="F45" s="93">
        <v>276000</v>
      </c>
      <c r="G45" s="93">
        <v>2113000</v>
      </c>
      <c r="H45" s="93">
        <v>1595000</v>
      </c>
      <c r="I45" s="93">
        <v>5320000</v>
      </c>
      <c r="J45" s="93">
        <v>1192000</v>
      </c>
      <c r="K45" s="94">
        <v>281000</v>
      </c>
      <c r="L45" s="93">
        <v>-726000</v>
      </c>
      <c r="M45" s="93">
        <v>193000</v>
      </c>
      <c r="N45" s="93">
        <v>829000</v>
      </c>
      <c r="O45" s="93">
        <v>486000</v>
      </c>
      <c r="P45" s="94">
        <v>130000</v>
      </c>
      <c r="Q45" s="94">
        <v>-15000</v>
      </c>
      <c r="R45" s="94">
        <v>165000</v>
      </c>
      <c r="S45" s="93">
        <v>19000</v>
      </c>
      <c r="T45" s="93">
        <v>124000</v>
      </c>
      <c r="U45" s="93">
        <v>208000</v>
      </c>
      <c r="V45" s="93">
        <v>16000</v>
      </c>
      <c r="W45" s="93">
        <v>12459000</v>
      </c>
    </row>
    <row r="46" spans="2:23">
      <c r="B46" s="101">
        <v>41487</v>
      </c>
      <c r="C46" s="94">
        <v>419000</v>
      </c>
      <c r="D46" s="94">
        <v>26000</v>
      </c>
      <c r="E46" s="93">
        <v>333000</v>
      </c>
      <c r="F46" s="93">
        <v>355000</v>
      </c>
      <c r="G46" s="93">
        <v>1067000</v>
      </c>
      <c r="H46" s="93">
        <v>2557000</v>
      </c>
      <c r="I46" s="93">
        <v>-112000</v>
      </c>
      <c r="J46" s="93">
        <v>234000</v>
      </c>
      <c r="K46" s="93">
        <v>5446000</v>
      </c>
      <c r="L46" s="93">
        <v>6366000</v>
      </c>
      <c r="M46" s="93">
        <v>719000</v>
      </c>
      <c r="N46" s="93">
        <v>423000</v>
      </c>
      <c r="O46" s="93">
        <v>1065000</v>
      </c>
      <c r="P46" s="93">
        <v>148000</v>
      </c>
      <c r="Q46" s="94">
        <v>76000</v>
      </c>
      <c r="R46" s="94">
        <v>99000</v>
      </c>
      <c r="S46" s="93">
        <v>4000</v>
      </c>
      <c r="T46" s="93">
        <v>141000</v>
      </c>
      <c r="U46" s="93">
        <v>120000</v>
      </c>
      <c r="V46" s="93">
        <v>19000</v>
      </c>
      <c r="W46" s="93">
        <v>19505000</v>
      </c>
    </row>
    <row r="47" spans="2:23">
      <c r="B47" s="101">
        <v>41518</v>
      </c>
      <c r="C47" s="93">
        <v>785000</v>
      </c>
      <c r="D47" s="93">
        <v>53000</v>
      </c>
      <c r="E47" s="93">
        <v>-181000</v>
      </c>
      <c r="F47" s="93">
        <v>3893000</v>
      </c>
      <c r="G47" s="93">
        <v>9807000</v>
      </c>
      <c r="H47" s="93">
        <v>22499000</v>
      </c>
      <c r="I47" s="93">
        <v>7643000</v>
      </c>
      <c r="J47" s="93">
        <v>4393000</v>
      </c>
      <c r="K47" s="93">
        <v>2135000</v>
      </c>
      <c r="L47" s="93">
        <v>17579000</v>
      </c>
      <c r="M47" s="93">
        <v>2885000</v>
      </c>
      <c r="N47" s="93">
        <v>3099000</v>
      </c>
      <c r="O47" s="93">
        <v>15936000</v>
      </c>
      <c r="P47" s="93">
        <v>2824000</v>
      </c>
      <c r="Q47" s="94">
        <v>359000</v>
      </c>
      <c r="R47" s="93">
        <v>1070000</v>
      </c>
      <c r="S47" s="93">
        <v>149000</v>
      </c>
      <c r="T47" s="93">
        <v>943000</v>
      </c>
      <c r="U47" s="93">
        <v>2215000</v>
      </c>
      <c r="V47" s="93">
        <v>140000</v>
      </c>
      <c r="W47" s="93">
        <v>98226000</v>
      </c>
    </row>
    <row r="48" spans="2:23">
      <c r="B48" s="101">
        <v>41548</v>
      </c>
      <c r="C48" s="93">
        <v>699000</v>
      </c>
      <c r="D48" s="93">
        <v>33000</v>
      </c>
      <c r="E48" s="93">
        <v>-127000</v>
      </c>
      <c r="F48" s="93">
        <v>356000</v>
      </c>
      <c r="G48" s="93">
        <v>1751000</v>
      </c>
      <c r="H48" s="93">
        <v>1792000</v>
      </c>
      <c r="I48" s="93">
        <v>8098000</v>
      </c>
      <c r="J48" s="93">
        <v>283000</v>
      </c>
      <c r="K48" s="93">
        <v>321000</v>
      </c>
      <c r="L48" s="93">
        <v>856000</v>
      </c>
      <c r="M48" s="93">
        <v>408000</v>
      </c>
      <c r="N48" s="93">
        <v>131000</v>
      </c>
      <c r="O48" s="93">
        <v>1274000</v>
      </c>
      <c r="P48" s="94">
        <v>91000</v>
      </c>
      <c r="Q48" s="93">
        <v>22000</v>
      </c>
      <c r="R48" s="93">
        <v>210000</v>
      </c>
      <c r="S48" s="93">
        <v>14000</v>
      </c>
      <c r="T48" s="93">
        <v>128000</v>
      </c>
      <c r="U48" s="93">
        <v>482000</v>
      </c>
      <c r="V48" s="93">
        <v>66000</v>
      </c>
      <c r="W48" s="93">
        <v>16887000</v>
      </c>
    </row>
    <row r="49" spans="2:23">
      <c r="B49" s="101">
        <v>41579</v>
      </c>
      <c r="C49" s="93">
        <v>704000</v>
      </c>
      <c r="D49" s="94">
        <v>-27000</v>
      </c>
      <c r="E49" s="94">
        <v>-103000</v>
      </c>
      <c r="F49" s="93">
        <v>-141000</v>
      </c>
      <c r="G49" s="94">
        <v>-1644000</v>
      </c>
      <c r="H49" s="94">
        <v>93000</v>
      </c>
      <c r="I49" s="93">
        <v>1055000</v>
      </c>
      <c r="J49" s="94">
        <v>-488000</v>
      </c>
      <c r="K49" s="94">
        <v>1960000</v>
      </c>
      <c r="L49" s="94">
        <v>-3345000</v>
      </c>
      <c r="M49" s="93">
        <v>-154000</v>
      </c>
      <c r="N49" s="93">
        <v>-342000</v>
      </c>
      <c r="O49" s="94">
        <v>-1006000</v>
      </c>
      <c r="P49" s="93">
        <v>58000</v>
      </c>
      <c r="Q49" s="94">
        <v>47000</v>
      </c>
      <c r="R49" s="93">
        <v>-76000</v>
      </c>
      <c r="S49" s="94">
        <v>-33000</v>
      </c>
      <c r="T49" s="93">
        <v>-126000</v>
      </c>
      <c r="U49" s="93">
        <v>101000</v>
      </c>
      <c r="V49" s="93">
        <v>28000</v>
      </c>
      <c r="W49" s="93">
        <v>-3440000</v>
      </c>
    </row>
    <row r="50" spans="2:23">
      <c r="B50" s="101">
        <v>41609</v>
      </c>
      <c r="C50" s="93">
        <v>932000</v>
      </c>
      <c r="D50" s="93">
        <v>79000</v>
      </c>
      <c r="E50" s="93">
        <v>85000</v>
      </c>
      <c r="F50" s="93">
        <v>1509000</v>
      </c>
      <c r="G50" s="93">
        <v>6823000</v>
      </c>
      <c r="H50" s="93">
        <v>20389000</v>
      </c>
      <c r="I50" s="93">
        <v>3343000</v>
      </c>
      <c r="J50" s="93">
        <v>4102000</v>
      </c>
      <c r="K50" s="93">
        <v>2753000</v>
      </c>
      <c r="L50" s="93">
        <v>15073000</v>
      </c>
      <c r="M50" s="93">
        <v>2029000</v>
      </c>
      <c r="N50" s="93">
        <v>2680000</v>
      </c>
      <c r="O50" s="93">
        <v>8795000</v>
      </c>
      <c r="P50" s="93">
        <v>1966000</v>
      </c>
      <c r="Q50" s="93">
        <v>65000</v>
      </c>
      <c r="R50" s="93">
        <v>605000</v>
      </c>
      <c r="S50" s="93">
        <v>82000</v>
      </c>
      <c r="T50" s="93">
        <v>789000</v>
      </c>
      <c r="U50" s="94">
        <v>1762000</v>
      </c>
      <c r="V50" s="93">
        <v>201000</v>
      </c>
      <c r="W50" s="93">
        <v>74064000</v>
      </c>
    </row>
    <row r="51" spans="2:23">
      <c r="B51" s="101">
        <v>41640</v>
      </c>
      <c r="C51" s="93">
        <v>633000</v>
      </c>
      <c r="D51" s="93">
        <v>166000</v>
      </c>
      <c r="E51" s="93">
        <v>-157000</v>
      </c>
      <c r="F51" s="93">
        <v>-609000</v>
      </c>
      <c r="G51" s="93">
        <v>-10171000</v>
      </c>
      <c r="H51" s="93">
        <v>1441000</v>
      </c>
      <c r="I51" s="93">
        <v>2661000</v>
      </c>
      <c r="J51" s="93">
        <v>-11000</v>
      </c>
      <c r="K51" s="93">
        <v>3761000</v>
      </c>
      <c r="L51" s="94">
        <v>-3452000</v>
      </c>
      <c r="M51" s="93">
        <v>1386000</v>
      </c>
      <c r="N51" s="93">
        <v>-964000</v>
      </c>
      <c r="O51" s="93">
        <v>1327000</v>
      </c>
      <c r="P51" s="93">
        <v>-65000</v>
      </c>
      <c r="Q51" s="94">
        <v>-498000</v>
      </c>
      <c r="R51" s="93">
        <v>158000</v>
      </c>
      <c r="S51" s="93">
        <v>-52000</v>
      </c>
      <c r="T51" s="93">
        <v>398000</v>
      </c>
      <c r="U51" s="93">
        <v>179000</v>
      </c>
      <c r="V51" s="93">
        <v>19000</v>
      </c>
      <c r="W51" s="93">
        <v>-3850000</v>
      </c>
    </row>
    <row r="52" spans="2:23">
      <c r="B52" s="101">
        <v>41671</v>
      </c>
      <c r="C52" s="93">
        <v>172000</v>
      </c>
      <c r="D52" s="93">
        <v>90000</v>
      </c>
      <c r="E52" s="93">
        <v>-4000</v>
      </c>
      <c r="F52" s="93">
        <v>-70000</v>
      </c>
      <c r="G52" s="93">
        <v>1563000</v>
      </c>
      <c r="H52" s="93">
        <v>1800000</v>
      </c>
      <c r="I52" s="94">
        <v>-589000</v>
      </c>
      <c r="J52" s="93">
        <v>337000</v>
      </c>
      <c r="K52" s="93">
        <v>7913000</v>
      </c>
      <c r="L52" s="93">
        <v>-3347000</v>
      </c>
      <c r="M52" s="93">
        <v>141000</v>
      </c>
      <c r="N52" s="93">
        <v>-56000</v>
      </c>
      <c r="O52" s="93">
        <v>2192000</v>
      </c>
      <c r="P52" s="93">
        <v>-121000</v>
      </c>
      <c r="Q52" s="93">
        <v>49000</v>
      </c>
      <c r="R52" s="93">
        <v>-244000</v>
      </c>
      <c r="S52" s="93">
        <v>21000</v>
      </c>
      <c r="T52" s="93">
        <v>135000</v>
      </c>
      <c r="U52" s="93">
        <v>853000</v>
      </c>
      <c r="V52" s="93">
        <v>-7000</v>
      </c>
      <c r="W52" s="93">
        <v>10828000</v>
      </c>
    </row>
    <row r="53" spans="2:23">
      <c r="B53" s="101">
        <v>41699</v>
      </c>
      <c r="C53" s="93">
        <v>826000</v>
      </c>
      <c r="D53" s="93">
        <v>70000</v>
      </c>
      <c r="E53" s="94">
        <v>-195000</v>
      </c>
      <c r="F53" s="93">
        <v>1276000</v>
      </c>
      <c r="G53" s="93">
        <v>4885000</v>
      </c>
      <c r="H53" s="93">
        <v>12703000</v>
      </c>
      <c r="I53" s="93">
        <v>19507000</v>
      </c>
      <c r="J53" s="93">
        <v>1863000</v>
      </c>
      <c r="K53" s="93">
        <v>1983000</v>
      </c>
      <c r="L53" s="93">
        <v>9222000</v>
      </c>
      <c r="M53" s="93">
        <v>1613000</v>
      </c>
      <c r="N53" s="93">
        <v>2708000</v>
      </c>
      <c r="O53" s="93">
        <v>3909000</v>
      </c>
      <c r="P53" s="93">
        <v>681000</v>
      </c>
      <c r="Q53" s="93">
        <v>140000</v>
      </c>
      <c r="R53" s="93">
        <v>630000</v>
      </c>
      <c r="S53" s="93">
        <v>42000</v>
      </c>
      <c r="T53" s="93">
        <v>1138000</v>
      </c>
      <c r="U53" s="93">
        <v>1427000</v>
      </c>
      <c r="V53" s="93">
        <v>97000</v>
      </c>
      <c r="W53" s="93">
        <v>64525000</v>
      </c>
    </row>
    <row r="54" spans="2:23">
      <c r="B54" s="101">
        <v>41730</v>
      </c>
      <c r="C54" s="93">
        <v>1205000</v>
      </c>
      <c r="D54" s="93">
        <v>66000</v>
      </c>
      <c r="E54" s="94">
        <v>486000</v>
      </c>
      <c r="F54" s="93">
        <v>1306000</v>
      </c>
      <c r="G54" s="93">
        <v>8076000</v>
      </c>
      <c r="H54" s="93">
        <v>17978000</v>
      </c>
      <c r="I54" s="93">
        <v>6411000</v>
      </c>
      <c r="J54" s="93">
        <v>2986000</v>
      </c>
      <c r="K54" s="93">
        <v>11744000</v>
      </c>
      <c r="L54" s="93">
        <v>21298000</v>
      </c>
      <c r="M54" s="93">
        <v>1319000</v>
      </c>
      <c r="N54" s="93">
        <v>3039000</v>
      </c>
      <c r="O54" s="93">
        <v>5685000</v>
      </c>
      <c r="P54" s="93">
        <v>1820000</v>
      </c>
      <c r="Q54" s="93">
        <v>60000</v>
      </c>
      <c r="R54" s="93">
        <v>1289000</v>
      </c>
      <c r="S54" s="93">
        <v>116000</v>
      </c>
      <c r="T54" s="93">
        <v>677000</v>
      </c>
      <c r="U54" s="93">
        <v>2367000</v>
      </c>
      <c r="V54" s="93">
        <v>176000</v>
      </c>
      <c r="W54" s="93">
        <v>88106000</v>
      </c>
    </row>
    <row r="55" spans="2:23">
      <c r="B55" s="101">
        <v>41760</v>
      </c>
      <c r="C55" s="93">
        <v>503000</v>
      </c>
      <c r="D55" s="94">
        <v>1000</v>
      </c>
      <c r="E55" s="94">
        <v>108000</v>
      </c>
      <c r="F55" s="94">
        <v>846000</v>
      </c>
      <c r="G55" s="94">
        <v>1659000</v>
      </c>
      <c r="H55" s="93">
        <v>3305000</v>
      </c>
      <c r="I55" s="93">
        <v>7368000</v>
      </c>
      <c r="J55" s="94">
        <v>353000</v>
      </c>
      <c r="K55" s="93">
        <v>1295000</v>
      </c>
      <c r="L55" s="94">
        <v>6118000</v>
      </c>
      <c r="M55" s="94">
        <v>1219000</v>
      </c>
      <c r="N55" s="94">
        <v>1186000</v>
      </c>
      <c r="O55" s="94">
        <v>2461000</v>
      </c>
      <c r="P55" s="93">
        <v>228000</v>
      </c>
      <c r="Q55" s="93">
        <v>74000</v>
      </c>
      <c r="R55" s="94">
        <v>457000</v>
      </c>
      <c r="S55" s="94">
        <v>17000</v>
      </c>
      <c r="T55" s="94">
        <v>344000</v>
      </c>
      <c r="U55" s="93">
        <v>756000</v>
      </c>
      <c r="V55" s="93">
        <v>122000</v>
      </c>
      <c r="W55" s="94">
        <v>28421000</v>
      </c>
    </row>
    <row r="56" spans="2:23">
      <c r="B56" s="101">
        <v>41791</v>
      </c>
      <c r="C56" s="93">
        <v>544000</v>
      </c>
      <c r="D56" s="93">
        <v>15000</v>
      </c>
      <c r="E56" s="93">
        <v>359000</v>
      </c>
      <c r="F56" s="93">
        <v>835000</v>
      </c>
      <c r="G56" s="93">
        <v>6273000</v>
      </c>
      <c r="H56" s="93">
        <v>18705000</v>
      </c>
      <c r="I56" s="93">
        <v>4328000</v>
      </c>
      <c r="J56" s="93">
        <v>3644000</v>
      </c>
      <c r="K56" s="93">
        <v>10365000</v>
      </c>
      <c r="L56" s="93">
        <v>13725000</v>
      </c>
      <c r="M56" s="93">
        <v>775000</v>
      </c>
      <c r="N56" s="93">
        <v>2181000</v>
      </c>
      <c r="O56" s="93">
        <v>19759000</v>
      </c>
      <c r="P56" s="93">
        <v>2402000</v>
      </c>
      <c r="Q56" s="93">
        <v>-318000</v>
      </c>
      <c r="R56" s="93">
        <v>481000</v>
      </c>
      <c r="S56" s="93">
        <v>53000</v>
      </c>
      <c r="T56" s="93">
        <v>1720000</v>
      </c>
      <c r="U56" s="93">
        <v>1096000</v>
      </c>
      <c r="V56" s="93">
        <v>74000</v>
      </c>
      <c r="W56" s="93">
        <v>87016000</v>
      </c>
    </row>
    <row r="57" spans="2:23">
      <c r="B57" s="101">
        <v>41821</v>
      </c>
      <c r="C57" s="93">
        <v>682000</v>
      </c>
      <c r="D57" s="93">
        <v>13000</v>
      </c>
      <c r="E57" s="94">
        <v>-120000</v>
      </c>
      <c r="F57" s="94">
        <v>822000</v>
      </c>
      <c r="G57" s="94">
        <v>4443000</v>
      </c>
      <c r="H57" s="93">
        <v>9292000</v>
      </c>
      <c r="I57" s="93">
        <v>9446000</v>
      </c>
      <c r="J57" s="94">
        <v>651000</v>
      </c>
      <c r="K57" s="93">
        <v>696000</v>
      </c>
      <c r="L57" s="94">
        <v>2754000</v>
      </c>
      <c r="M57" s="93">
        <v>197000</v>
      </c>
      <c r="N57" s="94">
        <v>2270000</v>
      </c>
      <c r="O57" s="93">
        <v>13268000</v>
      </c>
      <c r="P57" s="94">
        <v>249000</v>
      </c>
      <c r="Q57" s="94">
        <v>5000</v>
      </c>
      <c r="R57" s="94">
        <v>650000</v>
      </c>
      <c r="S57" s="94">
        <v>13000</v>
      </c>
      <c r="T57" s="93">
        <v>194000</v>
      </c>
      <c r="U57" s="93">
        <v>608000</v>
      </c>
      <c r="V57" s="93">
        <v>166000</v>
      </c>
      <c r="W57" s="94">
        <v>46297000</v>
      </c>
    </row>
    <row r="58" spans="2:23">
      <c r="B58" s="101">
        <v>41852</v>
      </c>
      <c r="C58" s="93">
        <v>183000</v>
      </c>
      <c r="D58" s="93">
        <v>16000</v>
      </c>
      <c r="E58" s="94">
        <v>-81000</v>
      </c>
      <c r="F58" s="94">
        <v>172000</v>
      </c>
      <c r="G58" s="93">
        <v>2370000</v>
      </c>
      <c r="H58" s="93">
        <v>1311000</v>
      </c>
      <c r="I58" s="94">
        <v>260000</v>
      </c>
      <c r="J58" s="93">
        <v>40000</v>
      </c>
      <c r="K58" s="93">
        <v>1392000</v>
      </c>
      <c r="L58" s="94">
        <v>953000</v>
      </c>
      <c r="M58" s="93">
        <v>291000</v>
      </c>
      <c r="N58" s="94">
        <v>611000</v>
      </c>
      <c r="O58" s="93">
        <v>486000</v>
      </c>
      <c r="P58" s="94">
        <v>52000</v>
      </c>
      <c r="Q58" s="93">
        <v>12000</v>
      </c>
      <c r="R58" s="94">
        <v>63000</v>
      </c>
      <c r="S58" s="93">
        <v>-54000</v>
      </c>
      <c r="T58" s="93">
        <v>119000</v>
      </c>
      <c r="U58" s="93">
        <v>205000</v>
      </c>
      <c r="V58" s="94">
        <v>17000</v>
      </c>
      <c r="W58" s="93">
        <v>8419000</v>
      </c>
    </row>
    <row r="59" spans="2:23">
      <c r="B59" s="101">
        <v>41883</v>
      </c>
      <c r="C59" s="93">
        <v>703000</v>
      </c>
      <c r="D59" s="93">
        <v>-78000</v>
      </c>
      <c r="E59" s="94">
        <v>67000</v>
      </c>
      <c r="F59" s="93">
        <v>1020000</v>
      </c>
      <c r="G59" s="93">
        <v>11989000</v>
      </c>
      <c r="H59" s="93">
        <v>26138000</v>
      </c>
      <c r="I59" s="93">
        <v>12518000</v>
      </c>
      <c r="J59" s="93">
        <v>6356000</v>
      </c>
      <c r="K59" s="93">
        <v>4424000</v>
      </c>
      <c r="L59" s="93">
        <v>14945000</v>
      </c>
      <c r="M59" s="93">
        <v>1821000</v>
      </c>
      <c r="N59" s="93">
        <v>3532000</v>
      </c>
      <c r="O59" s="93">
        <v>19235000</v>
      </c>
      <c r="P59" s="93">
        <v>3415000</v>
      </c>
      <c r="Q59" s="93">
        <v>41000</v>
      </c>
      <c r="R59" s="93">
        <v>1537000</v>
      </c>
      <c r="S59" s="93">
        <v>270000</v>
      </c>
      <c r="T59" s="93">
        <v>1928000</v>
      </c>
      <c r="U59" s="93">
        <v>1323000</v>
      </c>
      <c r="V59" s="93">
        <v>231000</v>
      </c>
      <c r="W59" s="93">
        <v>111415000</v>
      </c>
    </row>
    <row r="60" spans="2:23">
      <c r="B60" s="101">
        <v>41913</v>
      </c>
      <c r="C60" s="93">
        <v>774000</v>
      </c>
      <c r="D60" s="93">
        <v>26000</v>
      </c>
      <c r="E60" s="93">
        <v>-285000</v>
      </c>
      <c r="F60" s="93">
        <v>264000</v>
      </c>
      <c r="G60" s="93">
        <v>1239000</v>
      </c>
      <c r="H60" s="93">
        <v>-3933000</v>
      </c>
      <c r="I60" s="93">
        <v>5202000</v>
      </c>
      <c r="J60" s="93">
        <v>984000</v>
      </c>
      <c r="K60" s="93">
        <v>-1392000</v>
      </c>
      <c r="L60" s="93">
        <v>1825000</v>
      </c>
      <c r="M60" s="93">
        <v>781000</v>
      </c>
      <c r="N60" s="93">
        <v>304000</v>
      </c>
      <c r="O60" s="93">
        <v>-3202000</v>
      </c>
      <c r="P60" s="93">
        <v>31000</v>
      </c>
      <c r="Q60" s="93">
        <v>332000</v>
      </c>
      <c r="R60" s="93">
        <v>-135000</v>
      </c>
      <c r="S60" s="93">
        <v>-23000</v>
      </c>
      <c r="T60" s="93">
        <v>113000</v>
      </c>
      <c r="U60" s="93">
        <v>3330000</v>
      </c>
      <c r="V60" s="93">
        <v>258000</v>
      </c>
      <c r="W60" s="93">
        <v>6492000</v>
      </c>
    </row>
    <row r="61" spans="2:23">
      <c r="B61" s="101">
        <v>41944</v>
      </c>
      <c r="C61" s="93">
        <v>379000</v>
      </c>
      <c r="D61" s="93">
        <v>3000</v>
      </c>
      <c r="E61" s="93">
        <v>-82000</v>
      </c>
      <c r="F61" s="93">
        <v>235000</v>
      </c>
      <c r="G61" s="93">
        <v>1131000</v>
      </c>
      <c r="H61" s="93">
        <v>3320000</v>
      </c>
      <c r="I61" s="93">
        <v>1343000</v>
      </c>
      <c r="J61" s="93">
        <v>458000</v>
      </c>
      <c r="K61" s="93">
        <v>2146000</v>
      </c>
      <c r="L61" s="93">
        <v>294000</v>
      </c>
      <c r="M61" s="93">
        <v>-24000</v>
      </c>
      <c r="N61" s="93">
        <v>243000</v>
      </c>
      <c r="O61" s="93">
        <v>1596000</v>
      </c>
      <c r="P61" s="93">
        <v>206000</v>
      </c>
      <c r="Q61" s="93">
        <v>39000</v>
      </c>
      <c r="R61" s="93">
        <v>1692000</v>
      </c>
      <c r="S61" s="93">
        <v>31000</v>
      </c>
      <c r="T61" s="93">
        <v>69000</v>
      </c>
      <c r="U61" s="93">
        <v>219000</v>
      </c>
      <c r="V61" s="93">
        <v>-143000</v>
      </c>
      <c r="W61" s="93">
        <v>13154000</v>
      </c>
    </row>
    <row r="62" spans="2:23">
      <c r="B62" s="101">
        <v>41974</v>
      </c>
      <c r="C62" s="93">
        <v>1090000</v>
      </c>
      <c r="D62" s="93">
        <v>139000</v>
      </c>
      <c r="E62" s="93">
        <v>186000</v>
      </c>
      <c r="F62" s="93">
        <v>1946000</v>
      </c>
      <c r="G62" s="93">
        <v>11789000</v>
      </c>
      <c r="H62" s="93">
        <v>33652000</v>
      </c>
      <c r="I62" s="93">
        <v>5693000</v>
      </c>
      <c r="J62" s="93">
        <v>7553000</v>
      </c>
      <c r="K62" s="93">
        <v>2641000</v>
      </c>
      <c r="L62" s="93">
        <v>16589000</v>
      </c>
      <c r="M62" s="93">
        <v>-795000</v>
      </c>
      <c r="N62" s="93">
        <v>4377000</v>
      </c>
      <c r="O62" s="93">
        <v>13820000</v>
      </c>
      <c r="P62" s="93">
        <v>2898000</v>
      </c>
      <c r="Q62" s="94">
        <v>60000</v>
      </c>
      <c r="R62" s="93">
        <v>1207000</v>
      </c>
      <c r="S62" s="93">
        <v>51000</v>
      </c>
      <c r="T62" s="93">
        <v>2398000</v>
      </c>
      <c r="U62" s="93">
        <v>1650000</v>
      </c>
      <c r="V62" s="93">
        <v>262000</v>
      </c>
      <c r="W62" s="93">
        <v>107206000</v>
      </c>
    </row>
    <row r="63" spans="2:23">
      <c r="B63" s="101">
        <v>42005</v>
      </c>
      <c r="C63" s="93">
        <v>323000</v>
      </c>
      <c r="D63" s="93">
        <v>-5000</v>
      </c>
      <c r="E63" s="94">
        <v>1000</v>
      </c>
      <c r="F63" s="93">
        <v>445000</v>
      </c>
      <c r="G63" s="93">
        <v>6240000</v>
      </c>
      <c r="H63" s="93">
        <v>3734000</v>
      </c>
      <c r="I63" s="93">
        <v>11571000</v>
      </c>
      <c r="J63" s="93">
        <v>-9000</v>
      </c>
      <c r="K63" s="93">
        <v>592000</v>
      </c>
      <c r="L63" s="93">
        <v>420000</v>
      </c>
      <c r="M63" s="93">
        <v>559000</v>
      </c>
      <c r="N63" s="93">
        <v>624000</v>
      </c>
      <c r="O63" s="93">
        <v>1389000</v>
      </c>
      <c r="P63" s="93">
        <v>130000</v>
      </c>
      <c r="Q63" s="93">
        <v>13000</v>
      </c>
      <c r="R63" s="93">
        <v>164000</v>
      </c>
      <c r="S63" s="93">
        <v>8000</v>
      </c>
      <c r="T63" s="93">
        <v>239000</v>
      </c>
      <c r="U63" s="93">
        <v>5281000</v>
      </c>
      <c r="V63" s="93">
        <v>353000</v>
      </c>
      <c r="W63" s="93">
        <v>32072000</v>
      </c>
    </row>
    <row r="64" spans="2:23">
      <c r="B64" s="101">
        <v>42036</v>
      </c>
      <c r="C64" s="93">
        <v>509000</v>
      </c>
      <c r="D64" s="93">
        <v>82000</v>
      </c>
      <c r="E64" s="94">
        <v>-221000</v>
      </c>
      <c r="F64" s="93">
        <v>71000</v>
      </c>
      <c r="G64" s="93">
        <v>1781000</v>
      </c>
      <c r="H64" s="93">
        <v>630000</v>
      </c>
      <c r="I64" s="93">
        <v>524000</v>
      </c>
      <c r="J64" s="93">
        <v>-625000</v>
      </c>
      <c r="K64" s="93">
        <v>-1893000</v>
      </c>
      <c r="L64" s="93">
        <v>-46000</v>
      </c>
      <c r="M64" s="93">
        <v>101000</v>
      </c>
      <c r="N64" s="93">
        <v>796000</v>
      </c>
      <c r="O64" s="93">
        <v>725000</v>
      </c>
      <c r="P64" s="93">
        <v>180000</v>
      </c>
      <c r="Q64" s="93">
        <v>267000</v>
      </c>
      <c r="R64" s="93">
        <v>71000</v>
      </c>
      <c r="S64" s="94">
        <v>24000</v>
      </c>
      <c r="T64" s="93">
        <v>105000</v>
      </c>
      <c r="U64" s="93">
        <v>862000</v>
      </c>
      <c r="V64" s="93">
        <v>29000</v>
      </c>
      <c r="W64" s="93">
        <v>3974000</v>
      </c>
    </row>
    <row r="65" spans="2:23">
      <c r="B65" s="101">
        <v>42064</v>
      </c>
      <c r="C65" s="93">
        <v>1233000</v>
      </c>
      <c r="D65" s="94">
        <v>86000</v>
      </c>
      <c r="E65" s="93">
        <v>-128000</v>
      </c>
      <c r="F65" s="93">
        <v>1396000</v>
      </c>
      <c r="G65" s="93">
        <v>4181000</v>
      </c>
      <c r="H65" s="93">
        <v>14538000</v>
      </c>
      <c r="I65" s="93">
        <v>5012000</v>
      </c>
      <c r="J65" s="93">
        <v>1652000</v>
      </c>
      <c r="K65" s="93">
        <v>1899000</v>
      </c>
      <c r="L65" s="93">
        <v>12576000</v>
      </c>
      <c r="M65" s="93">
        <v>1833000</v>
      </c>
      <c r="N65" s="93">
        <v>2985000</v>
      </c>
      <c r="O65" s="93">
        <v>17188000</v>
      </c>
      <c r="P65" s="93">
        <v>739000</v>
      </c>
      <c r="Q65" s="93">
        <v>102000</v>
      </c>
      <c r="R65" s="93">
        <v>827000</v>
      </c>
      <c r="S65" s="93">
        <v>120000</v>
      </c>
      <c r="T65" s="93">
        <v>1465000</v>
      </c>
      <c r="U65" s="93">
        <v>637000</v>
      </c>
      <c r="V65" s="93">
        <v>385000</v>
      </c>
      <c r="W65" s="93">
        <v>68724000</v>
      </c>
    </row>
    <row r="66" spans="2:23">
      <c r="B66" s="101">
        <v>42095</v>
      </c>
      <c r="C66" s="93">
        <v>745000</v>
      </c>
      <c r="D66" s="93">
        <v>37000</v>
      </c>
      <c r="E66" s="94">
        <v>-138000</v>
      </c>
      <c r="F66" s="93">
        <v>894000</v>
      </c>
      <c r="G66" s="93">
        <v>6988000</v>
      </c>
      <c r="H66" s="94">
        <v>17629000</v>
      </c>
      <c r="I66" s="93">
        <v>4722000</v>
      </c>
      <c r="J66" s="93">
        <v>2437000</v>
      </c>
      <c r="K66" s="94">
        <v>618000</v>
      </c>
      <c r="L66" s="93">
        <v>37210000</v>
      </c>
      <c r="M66" s="93">
        <v>2001000</v>
      </c>
      <c r="N66" s="93">
        <v>6299000</v>
      </c>
      <c r="O66" s="94">
        <v>8138000</v>
      </c>
      <c r="P66" s="93">
        <v>3091000</v>
      </c>
      <c r="Q66" s="93">
        <v>110000</v>
      </c>
      <c r="R66" s="94">
        <v>1446000</v>
      </c>
      <c r="S66" s="94">
        <v>73000</v>
      </c>
      <c r="T66" s="93">
        <v>1107000</v>
      </c>
      <c r="U66" s="93">
        <v>1561000</v>
      </c>
      <c r="V66" s="93">
        <v>-2719000</v>
      </c>
      <c r="W66" s="93">
        <v>92249000</v>
      </c>
    </row>
    <row r="67" spans="2:23">
      <c r="B67" s="101">
        <v>42125</v>
      </c>
      <c r="C67" s="93">
        <v>182000</v>
      </c>
      <c r="D67" s="93">
        <v>102000</v>
      </c>
      <c r="E67" s="94">
        <v>11000</v>
      </c>
      <c r="F67" s="93">
        <v>276000</v>
      </c>
      <c r="G67" s="93">
        <v>7159000</v>
      </c>
      <c r="H67" s="93">
        <v>5149000</v>
      </c>
      <c r="I67" s="93">
        <v>6988000</v>
      </c>
      <c r="J67" s="93">
        <v>319000</v>
      </c>
      <c r="K67" s="93">
        <v>209000</v>
      </c>
      <c r="L67" s="93">
        <v>1808000</v>
      </c>
      <c r="M67" s="94">
        <v>437000</v>
      </c>
      <c r="N67" s="93">
        <v>780000</v>
      </c>
      <c r="O67" s="93">
        <v>354000</v>
      </c>
      <c r="P67" s="93">
        <v>248000</v>
      </c>
      <c r="Q67" s="93">
        <v>43000</v>
      </c>
      <c r="R67" s="93">
        <v>218000</v>
      </c>
      <c r="S67" s="93">
        <v>36000</v>
      </c>
      <c r="T67" s="93">
        <v>203000</v>
      </c>
      <c r="U67" s="93">
        <v>523000</v>
      </c>
      <c r="V67" s="94">
        <v>149000</v>
      </c>
      <c r="W67" s="93">
        <v>25194000</v>
      </c>
    </row>
    <row r="68" spans="2:23">
      <c r="B68" s="101">
        <v>42156</v>
      </c>
      <c r="C68" s="93">
        <v>734000</v>
      </c>
      <c r="D68" s="93">
        <v>30000</v>
      </c>
      <c r="E68" s="93">
        <v>646000</v>
      </c>
      <c r="F68" s="93">
        <v>882000</v>
      </c>
      <c r="G68" s="93">
        <v>9450000</v>
      </c>
      <c r="H68" s="93">
        <v>23109000</v>
      </c>
      <c r="I68" s="93">
        <v>8428000</v>
      </c>
      <c r="J68" s="93">
        <v>6750000</v>
      </c>
      <c r="K68" s="93">
        <v>4199000</v>
      </c>
      <c r="L68" s="93">
        <v>20254000</v>
      </c>
      <c r="M68" s="94">
        <v>2263000</v>
      </c>
      <c r="N68" s="93">
        <v>4083000</v>
      </c>
      <c r="O68" s="93">
        <v>17182000</v>
      </c>
      <c r="P68" s="93">
        <v>1885000</v>
      </c>
      <c r="Q68" s="93">
        <v>54000</v>
      </c>
      <c r="R68" s="93">
        <v>1209000</v>
      </c>
      <c r="S68" s="93">
        <v>73000</v>
      </c>
      <c r="T68" s="93">
        <v>2188000</v>
      </c>
      <c r="U68" s="93">
        <v>301000</v>
      </c>
      <c r="V68" s="93">
        <v>114000</v>
      </c>
      <c r="W68" s="93">
        <v>103834000</v>
      </c>
    </row>
    <row r="69" spans="2:23">
      <c r="B69" s="101">
        <v>42186</v>
      </c>
      <c r="C69" s="93">
        <v>264000</v>
      </c>
      <c r="D69" s="94">
        <v>10000</v>
      </c>
      <c r="E69" s="93">
        <v>1000</v>
      </c>
      <c r="F69" s="93">
        <v>516000</v>
      </c>
      <c r="G69" s="93">
        <v>2088000</v>
      </c>
      <c r="H69" s="93">
        <v>5572000</v>
      </c>
      <c r="I69" s="93">
        <v>7356000</v>
      </c>
      <c r="J69" s="94">
        <v>943000</v>
      </c>
      <c r="K69" s="93">
        <v>220000</v>
      </c>
      <c r="L69" s="93">
        <v>785000</v>
      </c>
      <c r="M69" s="93">
        <v>906000</v>
      </c>
      <c r="N69" s="93">
        <v>1513000</v>
      </c>
      <c r="O69" s="93">
        <v>2765000</v>
      </c>
      <c r="P69" s="93">
        <v>35000</v>
      </c>
      <c r="Q69" s="93">
        <v>335000</v>
      </c>
      <c r="R69" s="93">
        <v>147000</v>
      </c>
      <c r="S69" s="93">
        <v>20000</v>
      </c>
      <c r="T69" s="93">
        <v>239000</v>
      </c>
      <c r="U69" s="93">
        <v>465000</v>
      </c>
      <c r="V69" s="93">
        <v>-84000</v>
      </c>
      <c r="W69" s="93">
        <v>24097000</v>
      </c>
    </row>
    <row r="70" spans="2:23">
      <c r="B70" s="101">
        <v>42217</v>
      </c>
      <c r="C70" s="93">
        <v>469000</v>
      </c>
      <c r="D70" s="93">
        <v>42000</v>
      </c>
      <c r="E70" s="94">
        <v>102000</v>
      </c>
      <c r="F70" s="93">
        <v>334000</v>
      </c>
      <c r="G70" s="93">
        <v>-792000</v>
      </c>
      <c r="H70" s="93">
        <v>8389000</v>
      </c>
      <c r="I70" s="93">
        <v>583000</v>
      </c>
      <c r="J70" s="94">
        <v>956000</v>
      </c>
      <c r="K70" s="94">
        <v>51533000</v>
      </c>
      <c r="L70" s="94">
        <v>2398000</v>
      </c>
      <c r="M70" s="93">
        <v>752000</v>
      </c>
      <c r="N70" s="93">
        <v>253000</v>
      </c>
      <c r="O70" s="93">
        <v>2445000</v>
      </c>
      <c r="P70" s="93">
        <v>175000</v>
      </c>
      <c r="Q70" s="93">
        <v>20000</v>
      </c>
      <c r="R70" s="93">
        <v>123000</v>
      </c>
      <c r="S70" s="93">
        <v>213000</v>
      </c>
      <c r="T70" s="93">
        <v>-1018000</v>
      </c>
      <c r="U70" s="93">
        <v>343000</v>
      </c>
      <c r="V70" s="93">
        <v>-17000</v>
      </c>
      <c r="W70" s="93">
        <v>67303000</v>
      </c>
    </row>
    <row r="71" spans="2:23">
      <c r="B71" s="101">
        <v>42248</v>
      </c>
      <c r="C71" s="93">
        <v>1158000</v>
      </c>
      <c r="D71" s="93">
        <v>242000</v>
      </c>
      <c r="E71" s="94">
        <v>1007000</v>
      </c>
      <c r="F71" s="93">
        <v>943000</v>
      </c>
      <c r="G71" s="93">
        <v>11651000</v>
      </c>
      <c r="H71" s="93">
        <v>30187000</v>
      </c>
      <c r="I71" s="93">
        <v>15656000</v>
      </c>
      <c r="J71" s="93">
        <v>9589000</v>
      </c>
      <c r="K71" s="93">
        <v>4224000</v>
      </c>
      <c r="L71" s="93">
        <v>17736000</v>
      </c>
      <c r="M71" s="93">
        <v>1961000</v>
      </c>
      <c r="N71" s="93">
        <v>3823000</v>
      </c>
      <c r="O71" s="93">
        <v>18907000</v>
      </c>
      <c r="P71" s="93">
        <v>2507000</v>
      </c>
      <c r="Q71" s="93">
        <v>125000</v>
      </c>
      <c r="R71" s="93">
        <v>1352000</v>
      </c>
      <c r="S71" s="93">
        <v>117000</v>
      </c>
      <c r="T71" s="93">
        <v>2770000</v>
      </c>
      <c r="U71" s="93">
        <v>-40000</v>
      </c>
      <c r="V71" s="93">
        <v>135000</v>
      </c>
      <c r="W71" s="93">
        <v>124050000</v>
      </c>
    </row>
    <row r="72" spans="2:23">
      <c r="B72" s="101">
        <v>42278</v>
      </c>
      <c r="C72" s="93">
        <v>287000</v>
      </c>
      <c r="D72" s="93">
        <v>115000</v>
      </c>
      <c r="E72" s="94">
        <v>78000</v>
      </c>
      <c r="F72" s="93">
        <v>472000</v>
      </c>
      <c r="G72" s="93">
        <v>531000</v>
      </c>
      <c r="H72" s="93">
        <v>4592000</v>
      </c>
      <c r="I72" s="93">
        <v>7735000</v>
      </c>
      <c r="J72" s="93">
        <v>178000</v>
      </c>
      <c r="K72" s="93">
        <v>-150000</v>
      </c>
      <c r="L72" s="93">
        <v>996000</v>
      </c>
      <c r="M72" s="93">
        <v>1035000</v>
      </c>
      <c r="N72" s="93">
        <v>2248000</v>
      </c>
      <c r="O72" s="93">
        <v>184000</v>
      </c>
      <c r="P72" s="93">
        <v>35000</v>
      </c>
      <c r="Q72" s="93">
        <v>177000</v>
      </c>
      <c r="R72" s="93">
        <v>311000</v>
      </c>
      <c r="S72" s="93">
        <v>460000</v>
      </c>
      <c r="T72" s="93">
        <v>163000</v>
      </c>
      <c r="U72" s="93">
        <v>3554000</v>
      </c>
      <c r="V72" s="94">
        <v>-282000</v>
      </c>
      <c r="W72" s="93">
        <v>22721000</v>
      </c>
    </row>
    <row r="73" spans="2:23">
      <c r="B73" s="101">
        <v>42309</v>
      </c>
      <c r="C73" s="93">
        <v>545000</v>
      </c>
      <c r="D73" s="93">
        <v>13000</v>
      </c>
      <c r="E73" s="93">
        <v>0</v>
      </c>
      <c r="F73" s="93">
        <v>311000</v>
      </c>
      <c r="G73" s="93">
        <v>40000</v>
      </c>
      <c r="H73" s="93">
        <v>-4668000</v>
      </c>
      <c r="I73" s="93">
        <v>612000</v>
      </c>
      <c r="J73" s="93">
        <v>681000</v>
      </c>
      <c r="K73" s="93">
        <v>1367000</v>
      </c>
      <c r="L73" s="93">
        <v>-1455000</v>
      </c>
      <c r="M73" s="93">
        <v>-90000</v>
      </c>
      <c r="N73" s="93">
        <v>-59000</v>
      </c>
      <c r="O73" s="93">
        <v>-709000</v>
      </c>
      <c r="P73" s="93">
        <v>104000</v>
      </c>
      <c r="Q73" s="93">
        <v>-48000</v>
      </c>
      <c r="R73" s="93">
        <v>1118000</v>
      </c>
      <c r="S73" s="93">
        <v>24000</v>
      </c>
      <c r="T73" s="93">
        <v>47000</v>
      </c>
      <c r="U73" s="93">
        <v>90000</v>
      </c>
      <c r="V73" s="93">
        <v>-39000</v>
      </c>
      <c r="W73" s="93">
        <v>-2117000</v>
      </c>
    </row>
    <row r="74" spans="2:23">
      <c r="B74" s="101">
        <v>42339</v>
      </c>
      <c r="C74" s="93">
        <v>1545000</v>
      </c>
      <c r="D74" s="93">
        <v>132000</v>
      </c>
      <c r="E74" s="93">
        <v>760000</v>
      </c>
      <c r="F74" s="93">
        <v>1245000</v>
      </c>
      <c r="G74" s="93">
        <v>12241000</v>
      </c>
      <c r="H74" s="93">
        <v>17076000</v>
      </c>
      <c r="I74" s="93">
        <v>7496000</v>
      </c>
      <c r="J74" s="93">
        <v>6574000</v>
      </c>
      <c r="K74" s="93">
        <v>4690000</v>
      </c>
      <c r="L74" s="93">
        <v>18232000</v>
      </c>
      <c r="M74" s="93">
        <v>996000</v>
      </c>
      <c r="N74" s="93">
        <v>5350000</v>
      </c>
      <c r="O74" s="93">
        <v>14418000</v>
      </c>
      <c r="P74" s="93">
        <v>2223000</v>
      </c>
      <c r="Q74" s="93">
        <v>99000</v>
      </c>
      <c r="R74" s="93">
        <v>4708000</v>
      </c>
      <c r="S74" s="93">
        <v>103000</v>
      </c>
      <c r="T74" s="93">
        <v>1972000</v>
      </c>
      <c r="U74" s="93">
        <v>1090000</v>
      </c>
      <c r="V74" s="93">
        <v>84000</v>
      </c>
      <c r="W74" s="93">
        <v>101032000</v>
      </c>
    </row>
    <row r="75" spans="2:23">
      <c r="B75" s="101">
        <v>42370</v>
      </c>
      <c r="C75" s="93">
        <v>84000</v>
      </c>
      <c r="D75" s="93">
        <v>23000</v>
      </c>
      <c r="E75" s="93">
        <v>-101000</v>
      </c>
      <c r="F75" s="93">
        <v>899000</v>
      </c>
      <c r="G75" s="93">
        <v>-1351000</v>
      </c>
      <c r="H75" s="93">
        <v>3172000</v>
      </c>
      <c r="I75" s="93">
        <v>6880000</v>
      </c>
      <c r="J75" s="93">
        <v>-1229000</v>
      </c>
      <c r="K75" s="93">
        <v>962000</v>
      </c>
      <c r="L75" s="93">
        <v>1853000</v>
      </c>
      <c r="M75" s="93">
        <v>805000</v>
      </c>
      <c r="N75" s="93">
        <v>581000</v>
      </c>
      <c r="O75" s="93">
        <v>1690000</v>
      </c>
      <c r="P75" s="93">
        <v>558000</v>
      </c>
      <c r="Q75" s="93">
        <v>21000</v>
      </c>
      <c r="R75" s="93">
        <v>99000</v>
      </c>
      <c r="S75" s="93">
        <v>252000</v>
      </c>
      <c r="T75" s="93">
        <v>180000</v>
      </c>
      <c r="U75" s="93">
        <v>1229000</v>
      </c>
      <c r="V75" s="94">
        <v>154000</v>
      </c>
      <c r="W75" s="93">
        <v>16761000</v>
      </c>
    </row>
    <row r="76" spans="2:23">
      <c r="B76" s="101">
        <v>42401</v>
      </c>
      <c r="C76" s="93">
        <v>167000</v>
      </c>
      <c r="D76" s="93">
        <v>41000</v>
      </c>
      <c r="E76" s="93">
        <v>2000</v>
      </c>
      <c r="F76" s="93">
        <v>639000</v>
      </c>
      <c r="G76" s="94">
        <v>1343000</v>
      </c>
      <c r="H76" s="93">
        <v>2197000</v>
      </c>
      <c r="I76" s="93">
        <v>7689000</v>
      </c>
      <c r="J76" s="93">
        <v>717000</v>
      </c>
      <c r="K76" s="93">
        <v>810000</v>
      </c>
      <c r="L76" s="93">
        <v>478000</v>
      </c>
      <c r="M76" s="93">
        <v>607000</v>
      </c>
      <c r="N76" s="93">
        <v>611000</v>
      </c>
      <c r="O76" s="93">
        <v>1125000</v>
      </c>
      <c r="P76" s="93">
        <v>193000</v>
      </c>
      <c r="Q76" s="93">
        <v>17000</v>
      </c>
      <c r="R76" s="93">
        <v>167000</v>
      </c>
      <c r="S76" s="93">
        <v>50000</v>
      </c>
      <c r="T76" s="94">
        <v>167000</v>
      </c>
      <c r="U76" s="93">
        <v>424000</v>
      </c>
      <c r="V76" s="94">
        <v>-37000</v>
      </c>
      <c r="W76" s="93">
        <v>17407000</v>
      </c>
    </row>
    <row r="77" spans="2:23">
      <c r="B77" s="101">
        <v>42430</v>
      </c>
      <c r="C77" s="93">
        <v>965000</v>
      </c>
      <c r="D77" s="93">
        <v>182000</v>
      </c>
      <c r="E77" s="93">
        <v>33000</v>
      </c>
      <c r="F77" s="93">
        <v>1381000</v>
      </c>
      <c r="G77" s="93">
        <v>7255000</v>
      </c>
      <c r="H77" s="93">
        <v>16218000</v>
      </c>
      <c r="I77" s="93">
        <v>3669000</v>
      </c>
      <c r="J77" s="93">
        <v>-15000</v>
      </c>
      <c r="K77" s="93">
        <v>1253000</v>
      </c>
      <c r="L77" s="93">
        <v>12293000</v>
      </c>
      <c r="M77" s="93">
        <v>1677000</v>
      </c>
      <c r="N77" s="93">
        <v>3996000</v>
      </c>
      <c r="O77" s="93">
        <v>7234000</v>
      </c>
      <c r="P77" s="93">
        <v>834000</v>
      </c>
      <c r="Q77" s="93">
        <v>161000</v>
      </c>
      <c r="R77" s="93">
        <v>1278000</v>
      </c>
      <c r="S77" s="93">
        <v>114000</v>
      </c>
      <c r="T77" s="93">
        <v>1967000</v>
      </c>
      <c r="U77" s="94">
        <v>851000</v>
      </c>
      <c r="V77" s="93">
        <v>220000</v>
      </c>
      <c r="W77" s="93">
        <v>61564000</v>
      </c>
    </row>
    <row r="78" spans="2:23">
      <c r="B78" s="101">
        <v>42461</v>
      </c>
      <c r="C78" s="93">
        <v>655000</v>
      </c>
      <c r="D78" s="93">
        <v>186000</v>
      </c>
      <c r="E78" s="93">
        <v>181000</v>
      </c>
      <c r="F78" s="93">
        <v>1138000</v>
      </c>
      <c r="G78" s="93">
        <v>8687000</v>
      </c>
      <c r="H78" s="93">
        <v>9587000</v>
      </c>
      <c r="I78" s="93">
        <v>5579000</v>
      </c>
      <c r="J78" s="93">
        <v>669000</v>
      </c>
      <c r="K78" s="94">
        <v>6384000</v>
      </c>
      <c r="L78" s="93">
        <v>19446000</v>
      </c>
      <c r="M78" s="93">
        <v>3000000</v>
      </c>
      <c r="N78" s="93">
        <v>3359000</v>
      </c>
      <c r="O78" s="93">
        <v>11737000</v>
      </c>
      <c r="P78" s="93">
        <v>1500000</v>
      </c>
      <c r="Q78" s="93">
        <v>101000</v>
      </c>
      <c r="R78" s="93">
        <v>1430000</v>
      </c>
      <c r="S78" s="93">
        <v>158000</v>
      </c>
      <c r="T78" s="93">
        <v>1676000</v>
      </c>
      <c r="U78" s="93">
        <v>680000</v>
      </c>
      <c r="V78" s="94">
        <v>216000</v>
      </c>
      <c r="W78" s="93">
        <v>76368000</v>
      </c>
    </row>
    <row r="79" spans="2:23">
      <c r="B79" s="101">
        <v>42491</v>
      </c>
      <c r="C79" s="93">
        <v>203000</v>
      </c>
      <c r="D79" s="93">
        <v>36000</v>
      </c>
      <c r="E79" s="94">
        <v>-93000</v>
      </c>
      <c r="F79" s="93">
        <v>440000</v>
      </c>
      <c r="G79" s="93">
        <v>2688000</v>
      </c>
      <c r="H79" s="94">
        <v>1993000</v>
      </c>
      <c r="I79" s="93">
        <v>7960000</v>
      </c>
      <c r="J79" s="93">
        <v>-521000</v>
      </c>
      <c r="K79" s="93">
        <v>741000</v>
      </c>
      <c r="L79" s="94">
        <v>852000</v>
      </c>
      <c r="M79" s="94">
        <v>1198000</v>
      </c>
      <c r="N79" s="94">
        <v>-198000</v>
      </c>
      <c r="O79" s="94">
        <v>-2548000</v>
      </c>
      <c r="P79" s="93">
        <v>228000</v>
      </c>
      <c r="Q79" s="94">
        <v>-14000</v>
      </c>
      <c r="R79" s="93">
        <v>351000</v>
      </c>
      <c r="S79" s="93">
        <v>46000</v>
      </c>
      <c r="T79" s="93">
        <v>391000</v>
      </c>
      <c r="U79" s="93">
        <v>643000</v>
      </c>
      <c r="V79" s="94">
        <v>51000</v>
      </c>
      <c r="W79" s="94">
        <v>14447000</v>
      </c>
    </row>
    <row r="80" spans="2:23">
      <c r="B80" s="101">
        <v>42522</v>
      </c>
      <c r="C80" s="93">
        <v>838000</v>
      </c>
      <c r="D80" s="93">
        <v>34000</v>
      </c>
      <c r="E80" s="93">
        <v>1030000</v>
      </c>
      <c r="F80" s="93">
        <v>1690000</v>
      </c>
      <c r="G80" s="93">
        <v>11435000</v>
      </c>
      <c r="H80" s="93">
        <v>22826000</v>
      </c>
      <c r="I80" s="93">
        <v>9372000</v>
      </c>
      <c r="J80" s="93">
        <v>4788000</v>
      </c>
      <c r="K80" s="93">
        <v>7153000</v>
      </c>
      <c r="L80" s="93">
        <v>20727000</v>
      </c>
      <c r="M80" s="93">
        <v>2715000</v>
      </c>
      <c r="N80" s="93">
        <v>3710000</v>
      </c>
      <c r="O80" s="93">
        <v>11261000</v>
      </c>
      <c r="P80" s="93">
        <v>1811000</v>
      </c>
      <c r="Q80" s="93">
        <v>-130000</v>
      </c>
      <c r="R80" s="93">
        <v>1020000</v>
      </c>
      <c r="S80" s="93">
        <v>100000</v>
      </c>
      <c r="T80" s="93">
        <v>1124000</v>
      </c>
      <c r="U80" s="93">
        <v>1293000</v>
      </c>
      <c r="V80" s="93">
        <v>177000</v>
      </c>
      <c r="W80" s="93">
        <v>102974000</v>
      </c>
    </row>
    <row r="81" spans="2:26">
      <c r="B81" s="101">
        <v>42552</v>
      </c>
      <c r="C81" s="93">
        <v>188000</v>
      </c>
      <c r="D81" s="93">
        <v>168000</v>
      </c>
      <c r="E81" s="94">
        <v>1000</v>
      </c>
      <c r="F81" s="93">
        <v>776000</v>
      </c>
      <c r="G81" s="94">
        <v>2585000</v>
      </c>
      <c r="H81" s="93">
        <v>3545000</v>
      </c>
      <c r="I81" s="93">
        <v>8526000</v>
      </c>
      <c r="J81" s="94">
        <v>1049000</v>
      </c>
      <c r="K81" s="93">
        <v>957000</v>
      </c>
      <c r="L81" s="93">
        <v>932000</v>
      </c>
      <c r="M81" s="93">
        <v>368000</v>
      </c>
      <c r="N81" s="93">
        <v>545000</v>
      </c>
      <c r="O81" s="93">
        <v>1264000</v>
      </c>
      <c r="P81" s="93">
        <v>-147000</v>
      </c>
      <c r="Q81" s="93">
        <v>14000</v>
      </c>
      <c r="R81" s="93">
        <v>265000</v>
      </c>
      <c r="S81" s="93">
        <v>8000</v>
      </c>
      <c r="T81" s="93">
        <v>-12000</v>
      </c>
      <c r="U81" s="93">
        <v>120000</v>
      </c>
      <c r="V81" s="93">
        <v>9000</v>
      </c>
      <c r="W81" s="93">
        <v>21161000</v>
      </c>
    </row>
    <row r="82" spans="2:26">
      <c r="B82" s="101">
        <v>42583</v>
      </c>
      <c r="C82" s="93">
        <v>233000</v>
      </c>
      <c r="D82" s="93">
        <v>165000</v>
      </c>
      <c r="E82" s="93">
        <v>4000</v>
      </c>
      <c r="F82" s="93">
        <v>358000</v>
      </c>
      <c r="G82" s="93">
        <v>1107000</v>
      </c>
      <c r="H82" s="93">
        <v>2517000</v>
      </c>
      <c r="I82" s="93">
        <v>764000</v>
      </c>
      <c r="J82" s="93">
        <v>11000</v>
      </c>
      <c r="K82" s="93">
        <v>3504000</v>
      </c>
      <c r="L82" s="93">
        <v>989000</v>
      </c>
      <c r="M82" s="93">
        <v>597000</v>
      </c>
      <c r="N82" s="93">
        <v>117000</v>
      </c>
      <c r="O82" s="93">
        <v>4239000</v>
      </c>
      <c r="P82" s="93">
        <v>141000</v>
      </c>
      <c r="Q82" s="93">
        <v>-29000</v>
      </c>
      <c r="R82" s="93">
        <v>135000</v>
      </c>
      <c r="S82" s="93">
        <v>10000</v>
      </c>
      <c r="T82" s="93">
        <v>119000</v>
      </c>
      <c r="U82" s="93">
        <v>-869000</v>
      </c>
      <c r="V82" s="94">
        <v>15000</v>
      </c>
      <c r="W82" s="93">
        <v>14127000</v>
      </c>
    </row>
    <row r="83" spans="2:26">
      <c r="B83" s="101">
        <v>42614</v>
      </c>
      <c r="C83" s="93">
        <v>832000</v>
      </c>
      <c r="D83" s="93">
        <v>150000</v>
      </c>
      <c r="E83" s="93">
        <v>1031000</v>
      </c>
      <c r="F83" s="93">
        <v>1977000</v>
      </c>
      <c r="G83" s="93">
        <v>10020000</v>
      </c>
      <c r="H83" s="93">
        <v>21947000</v>
      </c>
      <c r="I83" s="93">
        <v>6263000</v>
      </c>
      <c r="J83" s="94">
        <v>4762000</v>
      </c>
      <c r="K83" s="93">
        <v>7265000</v>
      </c>
      <c r="L83" s="93">
        <v>17671000</v>
      </c>
      <c r="M83" s="93">
        <v>2252000</v>
      </c>
      <c r="N83" s="93">
        <v>3908000</v>
      </c>
      <c r="O83" s="93">
        <v>21966000</v>
      </c>
      <c r="P83" s="93">
        <v>2114000</v>
      </c>
      <c r="Q83" s="93">
        <v>287000</v>
      </c>
      <c r="R83" s="93">
        <v>1781000</v>
      </c>
      <c r="S83" s="93">
        <v>262000</v>
      </c>
      <c r="T83" s="93">
        <v>1788000</v>
      </c>
      <c r="U83" s="93">
        <v>1243000</v>
      </c>
      <c r="V83" s="93">
        <v>118000</v>
      </c>
      <c r="W83" s="93">
        <v>107636000</v>
      </c>
    </row>
    <row r="84" spans="2:26">
      <c r="B84" s="101">
        <v>42644</v>
      </c>
      <c r="C84" s="93">
        <v>298000</v>
      </c>
      <c r="D84" s="93">
        <v>189000</v>
      </c>
      <c r="E84" s="93">
        <v>7000</v>
      </c>
      <c r="F84" s="93">
        <v>721000</v>
      </c>
      <c r="G84" s="93">
        <v>2845000</v>
      </c>
      <c r="H84" s="93">
        <v>3302000</v>
      </c>
      <c r="I84" s="93">
        <v>8221000</v>
      </c>
      <c r="J84" s="93">
        <v>64000</v>
      </c>
      <c r="K84" s="93">
        <v>549000</v>
      </c>
      <c r="L84" s="93">
        <v>-1401000</v>
      </c>
      <c r="M84" s="93">
        <v>154000</v>
      </c>
      <c r="N84" s="93">
        <v>868000</v>
      </c>
      <c r="O84" s="93">
        <v>971000</v>
      </c>
      <c r="P84" s="93">
        <v>-87000</v>
      </c>
      <c r="Q84" s="93">
        <v>235000</v>
      </c>
      <c r="R84" s="93">
        <v>-638000</v>
      </c>
      <c r="S84" s="93">
        <v>29000</v>
      </c>
      <c r="T84" s="93">
        <v>107000</v>
      </c>
      <c r="U84" s="93">
        <v>741000</v>
      </c>
      <c r="V84" s="93">
        <v>60000</v>
      </c>
      <c r="W84" s="93">
        <v>17232000</v>
      </c>
    </row>
    <row r="85" spans="2:26">
      <c r="B85" s="101">
        <v>42675</v>
      </c>
      <c r="C85" s="93">
        <v>307000</v>
      </c>
      <c r="D85" s="93">
        <v>3000</v>
      </c>
      <c r="E85" s="94">
        <v>-2254000</v>
      </c>
      <c r="F85" s="93">
        <v>283000</v>
      </c>
      <c r="G85" s="93">
        <v>-231000</v>
      </c>
      <c r="H85" s="93">
        <v>-2128000</v>
      </c>
      <c r="I85" s="93">
        <v>-53000</v>
      </c>
      <c r="J85" s="94">
        <v>4000</v>
      </c>
      <c r="K85" s="93">
        <v>9629000</v>
      </c>
      <c r="L85" s="93">
        <v>-1495000</v>
      </c>
      <c r="M85" s="93">
        <v>-87000</v>
      </c>
      <c r="N85" s="94">
        <v>-184000</v>
      </c>
      <c r="O85" s="94">
        <v>-34000</v>
      </c>
      <c r="P85" s="93">
        <v>-222000</v>
      </c>
      <c r="Q85" s="94">
        <v>191000</v>
      </c>
      <c r="R85" s="93">
        <v>44000</v>
      </c>
      <c r="S85" s="93">
        <v>45000</v>
      </c>
      <c r="T85" s="93">
        <v>260000</v>
      </c>
      <c r="U85" s="93">
        <v>177000</v>
      </c>
      <c r="V85" s="93">
        <v>888000</v>
      </c>
      <c r="W85" s="93">
        <v>5143000</v>
      </c>
    </row>
    <row r="86" spans="2:26">
      <c r="B86" s="101">
        <v>42705</v>
      </c>
      <c r="C86" s="93">
        <v>2594000</v>
      </c>
      <c r="D86" s="93">
        <v>176000</v>
      </c>
      <c r="E86" s="93">
        <v>1115000</v>
      </c>
      <c r="F86" s="93">
        <v>2194000</v>
      </c>
      <c r="G86" s="93">
        <v>11100000</v>
      </c>
      <c r="H86" s="93">
        <v>18486000</v>
      </c>
      <c r="I86" s="93">
        <v>6187000</v>
      </c>
      <c r="J86" s="93">
        <v>2938000</v>
      </c>
      <c r="K86" s="93">
        <v>14119000</v>
      </c>
      <c r="L86" s="93">
        <v>33028000</v>
      </c>
      <c r="M86" s="93">
        <v>2214000</v>
      </c>
      <c r="N86" s="93">
        <v>5212000</v>
      </c>
      <c r="O86" s="93">
        <v>14262000</v>
      </c>
      <c r="P86" s="93">
        <v>2751000</v>
      </c>
      <c r="Q86" s="94">
        <v>43000</v>
      </c>
      <c r="R86" s="93">
        <v>1931000</v>
      </c>
      <c r="S86" s="93">
        <v>134000</v>
      </c>
      <c r="T86" s="93">
        <v>3519000</v>
      </c>
      <c r="U86" s="93">
        <v>4496000</v>
      </c>
      <c r="V86" s="93">
        <v>-509000</v>
      </c>
      <c r="W86" s="93">
        <v>125989000</v>
      </c>
    </row>
    <row r="87" spans="2:26" s="24" customFormat="1">
      <c r="B87" s="101">
        <v>42736</v>
      </c>
      <c r="C87" s="93">
        <v>312000</v>
      </c>
      <c r="D87" s="93">
        <v>333000</v>
      </c>
      <c r="E87" s="93">
        <v>-4000</v>
      </c>
      <c r="F87" s="93">
        <v>855000</v>
      </c>
      <c r="G87" s="93">
        <v>1659000</v>
      </c>
      <c r="H87" s="93">
        <v>83000</v>
      </c>
      <c r="I87" s="93">
        <v>11577000</v>
      </c>
      <c r="J87" s="93">
        <v>130000</v>
      </c>
      <c r="K87" s="93">
        <v>744000</v>
      </c>
      <c r="L87" s="93">
        <v>1689000</v>
      </c>
      <c r="M87" s="93">
        <v>517000</v>
      </c>
      <c r="N87" s="93">
        <v>506000</v>
      </c>
      <c r="O87" s="93">
        <v>-1148000</v>
      </c>
      <c r="P87" s="94">
        <v>42000</v>
      </c>
      <c r="Q87" s="93">
        <v>12000</v>
      </c>
      <c r="R87" s="93">
        <v>-225000</v>
      </c>
      <c r="S87" s="93">
        <v>32000</v>
      </c>
      <c r="T87" s="94">
        <v>465000</v>
      </c>
      <c r="U87" s="93">
        <v>-1367000</v>
      </c>
      <c r="V87" s="93">
        <v>18000</v>
      </c>
      <c r="W87" s="93">
        <v>16231000</v>
      </c>
      <c r="Z87"/>
    </row>
    <row r="88" spans="2:26">
      <c r="B88" s="101">
        <v>42767</v>
      </c>
      <c r="C88" s="93">
        <v>168000</v>
      </c>
      <c r="D88" s="93">
        <v>438000</v>
      </c>
      <c r="E88" s="93">
        <v>1041000</v>
      </c>
      <c r="F88" s="93">
        <v>204000</v>
      </c>
      <c r="G88" s="93">
        <v>1256000</v>
      </c>
      <c r="H88" s="93">
        <v>2015000</v>
      </c>
      <c r="I88" s="93">
        <v>3186000</v>
      </c>
      <c r="J88" s="93">
        <v>96000</v>
      </c>
      <c r="K88" s="93">
        <v>1235000</v>
      </c>
      <c r="L88" s="93">
        <v>209000</v>
      </c>
      <c r="M88" s="93">
        <v>199000</v>
      </c>
      <c r="N88" s="93">
        <v>198000</v>
      </c>
      <c r="O88" s="93">
        <v>1064000</v>
      </c>
      <c r="P88" s="93">
        <v>170000</v>
      </c>
      <c r="Q88" s="94">
        <v>9000</v>
      </c>
      <c r="R88" s="93">
        <v>138000</v>
      </c>
      <c r="S88" s="93">
        <v>-4000</v>
      </c>
      <c r="T88" s="93">
        <v>303000</v>
      </c>
      <c r="U88" s="94">
        <v>-2011000</v>
      </c>
      <c r="V88" s="93">
        <v>46000</v>
      </c>
      <c r="W88" s="93">
        <v>9961000</v>
      </c>
    </row>
    <row r="89" spans="2:26">
      <c r="B89" s="101">
        <v>42795</v>
      </c>
      <c r="C89" s="93">
        <v>538000</v>
      </c>
      <c r="D89" s="93">
        <v>208000</v>
      </c>
      <c r="E89" s="93">
        <v>22000</v>
      </c>
      <c r="F89" s="93">
        <v>1763000</v>
      </c>
      <c r="G89" s="93">
        <v>4494000</v>
      </c>
      <c r="H89" s="93">
        <v>12634000</v>
      </c>
      <c r="I89" s="93">
        <v>3224000</v>
      </c>
      <c r="J89" s="93">
        <v>3164000</v>
      </c>
      <c r="K89" s="93">
        <v>1306000</v>
      </c>
      <c r="L89" s="93">
        <v>7779000</v>
      </c>
      <c r="M89" s="93">
        <v>915000</v>
      </c>
      <c r="N89" s="93">
        <v>2682000</v>
      </c>
      <c r="O89" s="93">
        <v>6673000</v>
      </c>
      <c r="P89" s="93">
        <v>942000</v>
      </c>
      <c r="Q89" s="93">
        <v>72000</v>
      </c>
      <c r="R89" s="93">
        <v>506000</v>
      </c>
      <c r="S89" s="93">
        <v>178000</v>
      </c>
      <c r="T89" s="93">
        <v>1115000</v>
      </c>
      <c r="U89" s="93">
        <v>5355000</v>
      </c>
      <c r="V89" s="93">
        <v>1040000</v>
      </c>
      <c r="W89" s="93">
        <v>54610000</v>
      </c>
    </row>
    <row r="90" spans="2:26">
      <c r="B90" s="101">
        <v>42826</v>
      </c>
      <c r="C90" s="93">
        <v>766000</v>
      </c>
      <c r="D90" s="93">
        <v>68000</v>
      </c>
      <c r="E90" s="93">
        <v>2879000</v>
      </c>
      <c r="F90" s="93">
        <v>2238000</v>
      </c>
      <c r="G90" s="93">
        <v>11768000</v>
      </c>
      <c r="H90" s="93">
        <v>4365000</v>
      </c>
      <c r="I90" s="93">
        <v>6452000</v>
      </c>
      <c r="J90" s="93">
        <v>6428000</v>
      </c>
      <c r="K90" s="93">
        <v>3071000</v>
      </c>
      <c r="L90" s="94">
        <v>18821000</v>
      </c>
      <c r="M90" s="93">
        <v>2985000</v>
      </c>
      <c r="N90" s="93">
        <v>6255000</v>
      </c>
      <c r="O90" s="93">
        <v>13203000</v>
      </c>
      <c r="P90" s="94">
        <v>3236000</v>
      </c>
      <c r="Q90" s="93">
        <v>139000</v>
      </c>
      <c r="R90" s="93">
        <v>1693000</v>
      </c>
      <c r="S90" s="93">
        <v>167000</v>
      </c>
      <c r="T90" s="93">
        <v>2069000</v>
      </c>
      <c r="U90" s="93">
        <v>904000</v>
      </c>
      <c r="V90" s="93">
        <v>-588000</v>
      </c>
      <c r="W90" s="93">
        <v>86918000</v>
      </c>
    </row>
    <row r="91" spans="2:26">
      <c r="B91" s="101">
        <v>42856</v>
      </c>
      <c r="C91" s="93">
        <v>404000</v>
      </c>
      <c r="D91" s="93">
        <v>38000</v>
      </c>
      <c r="E91" s="94">
        <v>91000</v>
      </c>
      <c r="F91" s="93">
        <v>525000</v>
      </c>
      <c r="G91" s="94">
        <v>612000</v>
      </c>
      <c r="H91" s="94">
        <v>5102000</v>
      </c>
      <c r="I91" s="94">
        <v>11956000</v>
      </c>
      <c r="J91" s="93">
        <v>265000</v>
      </c>
      <c r="K91" s="93">
        <v>666000</v>
      </c>
      <c r="L91" s="94">
        <v>4564000</v>
      </c>
      <c r="M91" s="94">
        <v>110000</v>
      </c>
      <c r="N91" s="94">
        <v>840000</v>
      </c>
      <c r="O91" s="94">
        <v>-392000</v>
      </c>
      <c r="P91" s="94">
        <v>245000</v>
      </c>
      <c r="Q91" s="93">
        <v>308000</v>
      </c>
      <c r="R91" s="94">
        <v>272000</v>
      </c>
      <c r="S91" s="93">
        <v>54000</v>
      </c>
      <c r="T91" s="93">
        <v>296000</v>
      </c>
      <c r="U91" s="93">
        <v>368000</v>
      </c>
      <c r="V91" s="93">
        <v>78000</v>
      </c>
      <c r="W91" s="93">
        <v>26401000</v>
      </c>
    </row>
    <row r="92" spans="2:26">
      <c r="B92" s="101">
        <v>42887</v>
      </c>
      <c r="C92" s="93">
        <v>807000</v>
      </c>
      <c r="D92" s="93">
        <v>66000</v>
      </c>
      <c r="E92" s="93">
        <v>4558000</v>
      </c>
      <c r="F92" s="93">
        <v>1816000</v>
      </c>
      <c r="G92" s="93">
        <v>11085000</v>
      </c>
      <c r="H92" s="93">
        <v>20817000</v>
      </c>
      <c r="I92" s="93">
        <v>3481000</v>
      </c>
      <c r="J92" s="93">
        <v>5691000</v>
      </c>
      <c r="K92" s="93">
        <v>8690000</v>
      </c>
      <c r="L92" s="93">
        <v>19640000</v>
      </c>
      <c r="M92" s="93">
        <v>2743000</v>
      </c>
      <c r="N92" s="93">
        <v>3116000</v>
      </c>
      <c r="O92" s="93">
        <v>11527000</v>
      </c>
      <c r="P92" s="93">
        <v>2529000</v>
      </c>
      <c r="Q92" s="93">
        <v>247000</v>
      </c>
      <c r="R92" s="93">
        <v>1405000</v>
      </c>
      <c r="S92" s="93">
        <v>861000</v>
      </c>
      <c r="T92" s="93">
        <v>3664000</v>
      </c>
      <c r="U92" s="93">
        <v>3058000</v>
      </c>
      <c r="V92" s="94">
        <v>119000</v>
      </c>
      <c r="W92" s="93">
        <v>105919000</v>
      </c>
    </row>
    <row r="93" spans="2:26">
      <c r="B93" s="101">
        <v>42917</v>
      </c>
      <c r="C93" s="93">
        <v>148000</v>
      </c>
      <c r="D93" s="93">
        <v>100000</v>
      </c>
      <c r="E93" s="94">
        <v>0</v>
      </c>
      <c r="F93" s="93">
        <v>-9000</v>
      </c>
      <c r="G93" s="93">
        <v>-395000</v>
      </c>
      <c r="H93" s="93">
        <v>2146000</v>
      </c>
      <c r="I93" s="93">
        <v>9940000</v>
      </c>
      <c r="J93" s="93">
        <v>459000</v>
      </c>
      <c r="K93" s="93">
        <v>264000</v>
      </c>
      <c r="L93" s="93">
        <v>-4993000</v>
      </c>
      <c r="M93" s="93">
        <v>245000</v>
      </c>
      <c r="N93" s="93">
        <v>794000</v>
      </c>
      <c r="O93" s="94">
        <v>-13000</v>
      </c>
      <c r="P93" s="93">
        <v>60000</v>
      </c>
      <c r="Q93" s="93">
        <v>-46000</v>
      </c>
      <c r="R93" s="94">
        <v>43000</v>
      </c>
      <c r="S93" s="93">
        <v>37000</v>
      </c>
      <c r="T93" s="93">
        <v>187000</v>
      </c>
      <c r="U93" s="94">
        <v>-1475000</v>
      </c>
      <c r="V93" s="93">
        <v>-42000</v>
      </c>
      <c r="W93" s="93">
        <v>7450000</v>
      </c>
    </row>
    <row r="94" spans="2:26">
      <c r="B94" s="101">
        <v>42948</v>
      </c>
      <c r="C94" s="93">
        <v>292000</v>
      </c>
      <c r="D94" s="93">
        <v>-5000</v>
      </c>
      <c r="E94" s="93">
        <v>0</v>
      </c>
      <c r="F94" s="93">
        <v>423000</v>
      </c>
      <c r="G94" s="93">
        <v>-1986000</v>
      </c>
      <c r="H94" s="93">
        <v>1183000</v>
      </c>
      <c r="I94" s="93">
        <v>3083000</v>
      </c>
      <c r="J94" s="93">
        <v>1268000</v>
      </c>
      <c r="K94" s="93">
        <v>2818000</v>
      </c>
      <c r="L94" s="93">
        <v>891000</v>
      </c>
      <c r="M94" s="93">
        <v>129000</v>
      </c>
      <c r="N94" s="93">
        <v>52000</v>
      </c>
      <c r="O94" s="93">
        <v>1087000</v>
      </c>
      <c r="P94" s="93">
        <v>142000</v>
      </c>
      <c r="Q94" s="93">
        <v>-31000</v>
      </c>
      <c r="R94" s="93">
        <v>49000</v>
      </c>
      <c r="S94" s="94">
        <v>14000</v>
      </c>
      <c r="T94" s="93">
        <v>349000</v>
      </c>
      <c r="U94" s="94">
        <v>-566000</v>
      </c>
      <c r="V94" s="93">
        <v>23000</v>
      </c>
      <c r="W94" s="93">
        <v>9216000</v>
      </c>
    </row>
    <row r="95" spans="2:26">
      <c r="B95" s="101">
        <v>42979</v>
      </c>
      <c r="C95" s="93">
        <v>922000</v>
      </c>
      <c r="D95" s="93">
        <v>140000</v>
      </c>
      <c r="E95" s="93">
        <v>3556000</v>
      </c>
      <c r="F95" s="93">
        <v>2892000</v>
      </c>
      <c r="G95" s="93">
        <v>12090000</v>
      </c>
      <c r="H95" s="93">
        <v>27548000</v>
      </c>
      <c r="I95" s="93">
        <v>6930000</v>
      </c>
      <c r="J95" s="93">
        <v>6195000</v>
      </c>
      <c r="K95" s="93">
        <v>9287000</v>
      </c>
      <c r="L95" s="93">
        <v>18355000</v>
      </c>
      <c r="M95" s="93">
        <v>2328000</v>
      </c>
      <c r="N95" s="93">
        <v>4347000</v>
      </c>
      <c r="O95" s="93">
        <v>18050000</v>
      </c>
      <c r="P95" s="93">
        <v>4826000</v>
      </c>
      <c r="Q95" s="93">
        <v>79000</v>
      </c>
      <c r="R95" s="93">
        <v>1585000</v>
      </c>
      <c r="S95" s="93">
        <v>614000</v>
      </c>
      <c r="T95" s="93">
        <v>1440000</v>
      </c>
      <c r="U95" s="93">
        <v>3837000</v>
      </c>
      <c r="V95" s="93">
        <v>181000</v>
      </c>
      <c r="W95" s="93">
        <v>125201000</v>
      </c>
    </row>
    <row r="96" spans="2:26">
      <c r="B96" s="101">
        <v>43009</v>
      </c>
      <c r="C96" s="93">
        <v>193000</v>
      </c>
      <c r="D96" s="93">
        <v>56000</v>
      </c>
      <c r="E96" s="93">
        <v>219000</v>
      </c>
      <c r="F96" s="93">
        <v>474000</v>
      </c>
      <c r="G96" s="93">
        <v>1872000</v>
      </c>
      <c r="H96" s="93">
        <v>2898000</v>
      </c>
      <c r="I96" s="93">
        <v>2265000</v>
      </c>
      <c r="J96" s="93">
        <v>187000</v>
      </c>
      <c r="K96" s="93">
        <v>2820000</v>
      </c>
      <c r="L96" s="93">
        <v>852000</v>
      </c>
      <c r="M96" s="93">
        <v>1188000</v>
      </c>
      <c r="N96" s="93">
        <v>470000</v>
      </c>
      <c r="O96" s="93">
        <v>1774000</v>
      </c>
      <c r="P96" s="93">
        <v>409000</v>
      </c>
      <c r="Q96" s="93">
        <v>3978000</v>
      </c>
      <c r="R96" s="93">
        <v>-86000</v>
      </c>
      <c r="S96" s="93">
        <v>37000</v>
      </c>
      <c r="T96" s="93">
        <v>163000</v>
      </c>
      <c r="U96" s="93">
        <v>1348000</v>
      </c>
      <c r="V96" s="94">
        <v>33000</v>
      </c>
      <c r="W96" s="93">
        <v>21149000</v>
      </c>
    </row>
    <row r="97" spans="2:23">
      <c r="B97" s="101">
        <v>43040</v>
      </c>
      <c r="C97" s="93">
        <v>296000</v>
      </c>
      <c r="D97" s="93">
        <v>75000</v>
      </c>
      <c r="E97" s="93">
        <v>123000</v>
      </c>
      <c r="F97" s="93">
        <v>268000</v>
      </c>
      <c r="G97" s="93">
        <v>89000</v>
      </c>
      <c r="H97" s="93">
        <v>193000</v>
      </c>
      <c r="I97" s="93">
        <v>1352000</v>
      </c>
      <c r="J97" s="93">
        <v>-221000</v>
      </c>
      <c r="K97" s="93">
        <v>658000</v>
      </c>
      <c r="L97" s="93">
        <v>-7088000</v>
      </c>
      <c r="M97" s="93">
        <v>143000</v>
      </c>
      <c r="N97" s="93">
        <v>-129000</v>
      </c>
      <c r="O97" s="94">
        <v>-6892000</v>
      </c>
      <c r="P97" s="93">
        <v>422000</v>
      </c>
      <c r="Q97" s="93">
        <v>125000</v>
      </c>
      <c r="R97" s="93">
        <v>196000</v>
      </c>
      <c r="S97" s="93">
        <v>23000</v>
      </c>
      <c r="T97" s="93">
        <v>133000</v>
      </c>
      <c r="U97" s="93">
        <v>429000</v>
      </c>
      <c r="V97" s="93">
        <v>82000</v>
      </c>
      <c r="W97" s="93">
        <v>-9721000</v>
      </c>
    </row>
    <row r="98" spans="2:23">
      <c r="B98" s="101">
        <v>43070</v>
      </c>
      <c r="C98" s="93">
        <v>873000</v>
      </c>
      <c r="D98" s="93">
        <v>254000</v>
      </c>
      <c r="E98" s="93">
        <v>3364000</v>
      </c>
      <c r="F98" s="93">
        <v>1888000</v>
      </c>
      <c r="G98" s="93">
        <v>8323000</v>
      </c>
      <c r="H98" s="93">
        <v>22609000</v>
      </c>
      <c r="I98" s="93">
        <v>8122000</v>
      </c>
      <c r="J98" s="93">
        <v>6641000</v>
      </c>
      <c r="K98" s="93">
        <v>3578000</v>
      </c>
      <c r="L98" s="93">
        <v>19985000</v>
      </c>
      <c r="M98" s="93">
        <v>2189000</v>
      </c>
      <c r="N98" s="93">
        <v>2511000</v>
      </c>
      <c r="O98" s="93">
        <v>24081000</v>
      </c>
      <c r="P98" s="93">
        <v>4548000</v>
      </c>
      <c r="Q98" s="93">
        <v>206000</v>
      </c>
      <c r="R98" s="93">
        <v>1224000</v>
      </c>
      <c r="S98" s="93">
        <v>398000</v>
      </c>
      <c r="T98" s="93">
        <v>830000</v>
      </c>
      <c r="U98" s="93">
        <v>2231000</v>
      </c>
      <c r="V98" s="93">
        <v>97000</v>
      </c>
      <c r="W98" s="93">
        <v>113953000</v>
      </c>
    </row>
    <row r="99" spans="2:23">
      <c r="B99" s="101">
        <v>43101</v>
      </c>
      <c r="C99" s="93">
        <v>458000</v>
      </c>
      <c r="D99" s="93">
        <v>-14000</v>
      </c>
      <c r="E99" s="93">
        <v>-1000</v>
      </c>
      <c r="F99" s="94">
        <v>915000</v>
      </c>
      <c r="G99" s="94">
        <v>2568000</v>
      </c>
      <c r="H99" s="93">
        <v>5386000</v>
      </c>
      <c r="I99" s="93">
        <v>7172000</v>
      </c>
      <c r="J99" s="93">
        <v>63000</v>
      </c>
      <c r="K99" s="93">
        <v>556000</v>
      </c>
      <c r="L99" s="94">
        <v>1222000</v>
      </c>
      <c r="M99" s="93">
        <v>497000</v>
      </c>
      <c r="N99" s="93">
        <v>565000</v>
      </c>
      <c r="O99" s="94">
        <v>896000</v>
      </c>
      <c r="P99" s="93">
        <v>254000</v>
      </c>
      <c r="Q99" s="94">
        <v>16000</v>
      </c>
      <c r="R99" s="93">
        <v>156000</v>
      </c>
      <c r="S99" s="93">
        <v>17000</v>
      </c>
      <c r="T99" s="93">
        <v>2117000</v>
      </c>
      <c r="U99" s="94">
        <v>-19000</v>
      </c>
      <c r="V99" s="94">
        <v>66000</v>
      </c>
      <c r="W99" s="93">
        <v>22889000</v>
      </c>
    </row>
    <row r="100" spans="2:23">
      <c r="B100" s="101">
        <v>43132</v>
      </c>
      <c r="C100" s="93">
        <v>127000</v>
      </c>
      <c r="D100" s="94">
        <v>16000</v>
      </c>
      <c r="E100" s="93">
        <v>1810000</v>
      </c>
      <c r="F100" s="93">
        <v>140000</v>
      </c>
      <c r="G100" s="94">
        <v>-113000</v>
      </c>
      <c r="H100" s="93">
        <v>1466000</v>
      </c>
      <c r="I100" s="93">
        <v>4802000</v>
      </c>
      <c r="J100" s="93">
        <v>443000</v>
      </c>
      <c r="K100" s="93">
        <v>11900000</v>
      </c>
      <c r="L100" s="93">
        <v>-580000</v>
      </c>
      <c r="M100" s="93">
        <v>-68000</v>
      </c>
      <c r="N100" s="93">
        <v>297000</v>
      </c>
      <c r="O100" s="93">
        <v>392000</v>
      </c>
      <c r="P100" s="93">
        <v>175000</v>
      </c>
      <c r="Q100" s="94">
        <v>26000</v>
      </c>
      <c r="R100" s="93">
        <v>88000</v>
      </c>
      <c r="S100" s="93">
        <v>19000</v>
      </c>
      <c r="T100" s="93">
        <v>232000</v>
      </c>
      <c r="U100" s="94">
        <v>516000</v>
      </c>
      <c r="V100" s="93">
        <v>6000</v>
      </c>
      <c r="W100" s="93">
        <v>21695000</v>
      </c>
    </row>
    <row r="101" spans="2:23">
      <c r="B101" s="101">
        <v>43160</v>
      </c>
      <c r="C101" s="93">
        <v>790000</v>
      </c>
      <c r="D101" s="93">
        <v>131000</v>
      </c>
      <c r="E101" s="93">
        <v>39000</v>
      </c>
      <c r="F101" s="93">
        <v>2469000</v>
      </c>
      <c r="G101" s="93">
        <v>2982000</v>
      </c>
      <c r="H101" s="93">
        <v>16854000</v>
      </c>
      <c r="I101" s="93">
        <v>9185000</v>
      </c>
      <c r="J101" s="93">
        <v>550000</v>
      </c>
      <c r="K101" s="93">
        <v>3706000</v>
      </c>
      <c r="L101" s="93">
        <v>6790000</v>
      </c>
      <c r="M101" s="93">
        <v>408000</v>
      </c>
      <c r="N101" s="93">
        <v>1248000</v>
      </c>
      <c r="O101" s="93">
        <v>6931000</v>
      </c>
      <c r="P101" s="93">
        <v>390000</v>
      </c>
      <c r="Q101" s="93">
        <v>87000</v>
      </c>
      <c r="R101" s="93">
        <v>645000</v>
      </c>
      <c r="S101" s="93">
        <v>141000</v>
      </c>
      <c r="T101" s="93">
        <v>2330000</v>
      </c>
      <c r="U101" s="93">
        <v>2296000</v>
      </c>
      <c r="V101" s="93">
        <v>219000</v>
      </c>
      <c r="W101" s="93">
        <v>58192000</v>
      </c>
    </row>
    <row r="102" spans="2:23">
      <c r="B102" s="101">
        <v>43191</v>
      </c>
      <c r="C102" s="93">
        <v>1183000</v>
      </c>
      <c r="D102" s="93">
        <v>186000</v>
      </c>
      <c r="E102" s="93">
        <v>2194000</v>
      </c>
      <c r="F102" s="93">
        <v>3892000</v>
      </c>
      <c r="G102" s="93">
        <v>19807000</v>
      </c>
      <c r="H102" s="93">
        <v>22447000</v>
      </c>
      <c r="I102" s="93">
        <v>5616000</v>
      </c>
      <c r="J102" s="93">
        <v>5678000</v>
      </c>
      <c r="K102" s="93">
        <v>2212000</v>
      </c>
      <c r="L102" s="93">
        <v>22740000</v>
      </c>
      <c r="M102" s="93">
        <v>4237000</v>
      </c>
      <c r="N102" s="93">
        <v>7338000</v>
      </c>
      <c r="O102" s="93">
        <v>24480000</v>
      </c>
      <c r="P102" s="93">
        <v>3458000</v>
      </c>
      <c r="Q102" s="93">
        <v>862000</v>
      </c>
      <c r="R102" s="94">
        <v>1400000</v>
      </c>
      <c r="S102" s="93">
        <v>327000</v>
      </c>
      <c r="T102" s="93">
        <v>3053000</v>
      </c>
      <c r="U102" s="93">
        <v>13061000</v>
      </c>
      <c r="V102" s="93">
        <v>495000</v>
      </c>
      <c r="W102" s="93">
        <v>144665000</v>
      </c>
    </row>
    <row r="103" spans="2:23">
      <c r="B103" s="101">
        <v>43221</v>
      </c>
      <c r="C103" s="93">
        <v>351000</v>
      </c>
      <c r="D103" s="93">
        <v>19000</v>
      </c>
      <c r="E103" s="93">
        <v>4000</v>
      </c>
      <c r="F103" s="93">
        <v>1381000</v>
      </c>
      <c r="G103" s="93">
        <v>2118000</v>
      </c>
      <c r="H103" s="93">
        <v>8080000</v>
      </c>
      <c r="I103" s="93">
        <v>14001000</v>
      </c>
      <c r="J103" s="94">
        <v>347000</v>
      </c>
      <c r="K103" s="93">
        <v>4323000</v>
      </c>
      <c r="L103" s="94">
        <v>4066000</v>
      </c>
      <c r="M103" s="94">
        <v>453000</v>
      </c>
      <c r="N103" s="94">
        <v>1572000</v>
      </c>
      <c r="O103" s="94">
        <v>3436000</v>
      </c>
      <c r="P103" s="93">
        <v>1100000</v>
      </c>
      <c r="Q103" s="93">
        <v>79000</v>
      </c>
      <c r="R103" s="93">
        <v>431000</v>
      </c>
      <c r="S103" s="93">
        <v>-18000</v>
      </c>
      <c r="T103" s="93">
        <v>621000</v>
      </c>
      <c r="U103" s="93">
        <v>361000</v>
      </c>
      <c r="V103" s="93">
        <v>262000</v>
      </c>
      <c r="W103" s="94">
        <v>42987000</v>
      </c>
    </row>
    <row r="104" spans="2:23">
      <c r="B104" s="101">
        <v>43252</v>
      </c>
      <c r="C104" s="93">
        <v>729000</v>
      </c>
      <c r="D104" s="93">
        <v>17000</v>
      </c>
      <c r="E104" s="93">
        <v>6076000</v>
      </c>
      <c r="F104" s="93">
        <v>3243000</v>
      </c>
      <c r="G104" s="93">
        <v>9685000</v>
      </c>
      <c r="H104" s="93">
        <v>39542000</v>
      </c>
      <c r="I104" s="93">
        <v>14381000</v>
      </c>
      <c r="J104" s="93">
        <v>4697000</v>
      </c>
      <c r="K104" s="93">
        <v>3462000</v>
      </c>
      <c r="L104" s="93">
        <v>31531000</v>
      </c>
      <c r="M104" s="93">
        <v>2405000</v>
      </c>
      <c r="N104" s="93">
        <v>5071000</v>
      </c>
      <c r="O104" s="93">
        <v>36064000</v>
      </c>
      <c r="P104" s="93">
        <v>3880000</v>
      </c>
      <c r="Q104" s="93">
        <v>983000</v>
      </c>
      <c r="R104" s="93">
        <v>2827000</v>
      </c>
      <c r="S104" s="93">
        <v>146000</v>
      </c>
      <c r="T104" s="93">
        <v>1577000</v>
      </c>
      <c r="U104" s="93">
        <v>768000</v>
      </c>
      <c r="V104" s="93">
        <v>459000</v>
      </c>
      <c r="W104" s="93">
        <v>167542000</v>
      </c>
    </row>
    <row r="105" spans="2:23">
      <c r="B105" s="101">
        <v>43282</v>
      </c>
      <c r="C105" s="93">
        <v>293000</v>
      </c>
      <c r="D105" s="94">
        <v>153000</v>
      </c>
      <c r="E105" s="94">
        <v>2000</v>
      </c>
      <c r="F105" s="93">
        <v>610000</v>
      </c>
      <c r="G105" s="93">
        <v>4691000</v>
      </c>
      <c r="H105" s="93">
        <v>6251000</v>
      </c>
      <c r="I105" s="93">
        <v>13151000</v>
      </c>
      <c r="J105" s="93">
        <v>593000</v>
      </c>
      <c r="K105" s="93">
        <v>479000</v>
      </c>
      <c r="L105" s="93">
        <v>904000</v>
      </c>
      <c r="M105" s="93">
        <v>267000</v>
      </c>
      <c r="N105" s="93">
        <v>518000</v>
      </c>
      <c r="O105" s="93">
        <v>1116000</v>
      </c>
      <c r="P105" s="93">
        <v>1623000</v>
      </c>
      <c r="Q105" s="93">
        <v>723000</v>
      </c>
      <c r="R105" s="94">
        <v>-68000</v>
      </c>
      <c r="S105" s="93">
        <v>-23000</v>
      </c>
      <c r="T105" s="93">
        <v>28000</v>
      </c>
      <c r="U105" s="94">
        <v>6154000</v>
      </c>
      <c r="V105" s="93">
        <v>3000</v>
      </c>
      <c r="W105" s="93">
        <v>37470000</v>
      </c>
    </row>
    <row r="106" spans="2:23">
      <c r="B106" s="101">
        <v>43313</v>
      </c>
      <c r="C106" s="93">
        <v>245000</v>
      </c>
      <c r="D106" s="93">
        <v>10000</v>
      </c>
      <c r="E106" s="93">
        <v>17000</v>
      </c>
      <c r="F106" s="93">
        <v>719000</v>
      </c>
      <c r="G106" s="94">
        <v>957000</v>
      </c>
      <c r="H106" s="93">
        <v>4492000</v>
      </c>
      <c r="I106" s="93">
        <v>3785000</v>
      </c>
      <c r="J106" s="93">
        <v>3475000</v>
      </c>
      <c r="K106" s="93">
        <v>380000</v>
      </c>
      <c r="L106" s="94">
        <v>584000</v>
      </c>
      <c r="M106" s="94">
        <v>234000</v>
      </c>
      <c r="N106" s="93">
        <v>687000</v>
      </c>
      <c r="O106" s="93">
        <v>3980000</v>
      </c>
      <c r="P106" s="93">
        <v>4000</v>
      </c>
      <c r="Q106" s="93">
        <v>8000</v>
      </c>
      <c r="R106" s="93">
        <v>265000</v>
      </c>
      <c r="S106" s="93">
        <v>6000</v>
      </c>
      <c r="T106" s="93">
        <v>172000</v>
      </c>
      <c r="U106" s="93">
        <v>150000</v>
      </c>
      <c r="V106" s="93">
        <v>146000</v>
      </c>
      <c r="W106" s="93">
        <v>20314000</v>
      </c>
    </row>
    <row r="107" spans="2:23">
      <c r="B107" s="101">
        <v>43344</v>
      </c>
      <c r="C107" s="93">
        <v>1149000</v>
      </c>
      <c r="D107" s="93">
        <v>300000</v>
      </c>
      <c r="E107" s="93">
        <v>5075000</v>
      </c>
      <c r="F107" s="93">
        <v>3390000</v>
      </c>
      <c r="G107" s="93">
        <v>23590000</v>
      </c>
      <c r="H107" s="93">
        <v>36216000</v>
      </c>
      <c r="I107" s="93">
        <v>14957000</v>
      </c>
      <c r="J107" s="93">
        <v>5982000</v>
      </c>
      <c r="K107" s="93">
        <v>11727000</v>
      </c>
      <c r="L107" s="93">
        <v>23999000</v>
      </c>
      <c r="M107" s="93">
        <v>1386000</v>
      </c>
      <c r="N107" s="93">
        <v>6923000</v>
      </c>
      <c r="O107" s="93">
        <v>46708000</v>
      </c>
      <c r="P107" s="93">
        <v>3377000</v>
      </c>
      <c r="Q107" s="93">
        <v>763000</v>
      </c>
      <c r="R107" s="93">
        <v>1576000</v>
      </c>
      <c r="S107" s="93">
        <v>152000</v>
      </c>
      <c r="T107" s="93">
        <v>3046000</v>
      </c>
      <c r="U107" s="93">
        <v>1530000</v>
      </c>
      <c r="V107" s="93">
        <v>1753000</v>
      </c>
      <c r="W107" s="93">
        <v>193600000</v>
      </c>
    </row>
    <row r="108" spans="2:23">
      <c r="B108" s="101">
        <v>43374</v>
      </c>
      <c r="C108" s="93">
        <v>498000</v>
      </c>
      <c r="D108" s="93">
        <v>47000</v>
      </c>
      <c r="E108" s="93">
        <v>53000</v>
      </c>
      <c r="F108" s="93">
        <v>1120000</v>
      </c>
      <c r="G108" s="93">
        <v>7927000</v>
      </c>
      <c r="H108" s="93">
        <v>6299000</v>
      </c>
      <c r="I108" s="93">
        <v>12664000</v>
      </c>
      <c r="J108" s="93">
        <v>171000</v>
      </c>
      <c r="K108" s="93">
        <v>2161000</v>
      </c>
      <c r="L108" s="93">
        <v>278000</v>
      </c>
      <c r="M108" s="93">
        <v>-49000</v>
      </c>
      <c r="N108" s="93">
        <v>790000</v>
      </c>
      <c r="O108" s="93">
        <v>-785000</v>
      </c>
      <c r="P108" s="93">
        <v>-46000</v>
      </c>
      <c r="Q108" s="93">
        <v>618000</v>
      </c>
      <c r="R108" s="93">
        <v>369000</v>
      </c>
      <c r="S108" s="93">
        <v>58000</v>
      </c>
      <c r="T108" s="93">
        <v>71000</v>
      </c>
      <c r="U108" s="93">
        <v>-140000</v>
      </c>
      <c r="V108" s="93">
        <v>190000</v>
      </c>
      <c r="W108" s="93">
        <v>32294000</v>
      </c>
    </row>
    <row r="109" spans="2:23">
      <c r="B109" s="101">
        <v>43405</v>
      </c>
      <c r="C109" s="93">
        <v>537000</v>
      </c>
      <c r="D109" s="93">
        <v>-16000</v>
      </c>
      <c r="E109" s="93">
        <v>27000</v>
      </c>
      <c r="F109" s="93">
        <v>270000</v>
      </c>
      <c r="G109" s="93">
        <v>2277000</v>
      </c>
      <c r="H109" s="93">
        <v>7447000</v>
      </c>
      <c r="I109" s="93">
        <v>926000</v>
      </c>
      <c r="J109" s="93">
        <v>92000</v>
      </c>
      <c r="K109" s="93">
        <v>2583000</v>
      </c>
      <c r="L109" s="93">
        <v>2077000</v>
      </c>
      <c r="M109" s="93">
        <v>-38000</v>
      </c>
      <c r="N109" s="93">
        <v>-18000</v>
      </c>
      <c r="O109" s="93">
        <v>3700000</v>
      </c>
      <c r="P109" s="93">
        <v>543000</v>
      </c>
      <c r="Q109" s="93">
        <v>45000</v>
      </c>
      <c r="R109" s="93">
        <v>84000</v>
      </c>
      <c r="S109" s="94">
        <v>87000</v>
      </c>
      <c r="T109" s="93">
        <v>-3504000</v>
      </c>
      <c r="U109" s="93">
        <v>-1532000</v>
      </c>
      <c r="V109" s="93">
        <v>79000</v>
      </c>
      <c r="W109" s="93">
        <v>15666000</v>
      </c>
    </row>
    <row r="110" spans="2:23">
      <c r="B110" s="101">
        <v>43435</v>
      </c>
      <c r="C110" s="93">
        <v>872000</v>
      </c>
      <c r="D110" s="93">
        <v>166000</v>
      </c>
      <c r="E110" s="93">
        <v>3113000</v>
      </c>
      <c r="F110" s="93">
        <v>4782000</v>
      </c>
      <c r="G110" s="93">
        <v>14805000</v>
      </c>
      <c r="H110" s="93">
        <v>36339000</v>
      </c>
      <c r="I110" s="93">
        <v>9147000</v>
      </c>
      <c r="J110" s="93">
        <v>7254000</v>
      </c>
      <c r="K110" s="93">
        <v>2415000</v>
      </c>
      <c r="L110" s="93">
        <v>25579000</v>
      </c>
      <c r="M110" s="93">
        <v>2863000</v>
      </c>
      <c r="N110" s="93">
        <v>6335000</v>
      </c>
      <c r="O110" s="93">
        <v>16002000</v>
      </c>
      <c r="P110" s="93">
        <v>3448000</v>
      </c>
      <c r="Q110" s="93">
        <v>247000</v>
      </c>
      <c r="R110" s="93">
        <v>1727000</v>
      </c>
      <c r="S110" s="93">
        <v>-914000</v>
      </c>
      <c r="T110" s="93">
        <v>1015000</v>
      </c>
      <c r="U110" s="93">
        <v>921000</v>
      </c>
      <c r="V110" s="93">
        <v>2177000</v>
      </c>
      <c r="W110" s="93">
        <v>138294000</v>
      </c>
    </row>
    <row r="111" spans="2:23">
      <c r="B111" s="101">
        <v>43466</v>
      </c>
      <c r="C111" s="93">
        <v>599000</v>
      </c>
      <c r="D111" s="93">
        <v>-9000</v>
      </c>
      <c r="E111" s="93">
        <v>-89000</v>
      </c>
      <c r="F111" s="93">
        <v>1357000</v>
      </c>
      <c r="G111" s="93">
        <v>1263000</v>
      </c>
      <c r="H111" s="93">
        <v>5022000</v>
      </c>
      <c r="I111" s="93">
        <v>13799000</v>
      </c>
      <c r="J111" s="93">
        <v>21000</v>
      </c>
      <c r="K111" s="93">
        <v>446000</v>
      </c>
      <c r="L111" s="93">
        <v>473000</v>
      </c>
      <c r="M111" s="93">
        <v>1113000</v>
      </c>
      <c r="N111" s="93">
        <v>-491000</v>
      </c>
      <c r="O111" s="93">
        <v>1515000</v>
      </c>
      <c r="P111" s="93">
        <v>103000</v>
      </c>
      <c r="Q111" s="93">
        <v>7000</v>
      </c>
      <c r="R111" s="94">
        <v>135000</v>
      </c>
      <c r="S111" s="94">
        <v>-194000</v>
      </c>
      <c r="T111" s="93">
        <v>4209000</v>
      </c>
      <c r="U111" s="93">
        <v>-1155000</v>
      </c>
      <c r="V111" s="94">
        <v>-503000</v>
      </c>
      <c r="W111" s="93">
        <v>27622000</v>
      </c>
    </row>
    <row r="112" spans="2:23">
      <c r="B112" s="101">
        <v>43497</v>
      </c>
      <c r="C112" s="93">
        <v>224000</v>
      </c>
      <c r="D112" s="93">
        <v>48000</v>
      </c>
      <c r="E112" s="93">
        <v>3000</v>
      </c>
      <c r="F112" s="93">
        <v>543000</v>
      </c>
      <c r="G112" s="93">
        <v>-539000</v>
      </c>
      <c r="H112" s="93">
        <v>3165000</v>
      </c>
      <c r="I112" s="93">
        <v>5838000</v>
      </c>
      <c r="J112" s="93">
        <v>113000</v>
      </c>
      <c r="K112" s="93">
        <v>-34000</v>
      </c>
      <c r="L112" s="93">
        <v>-175000</v>
      </c>
      <c r="M112" s="93">
        <v>168000</v>
      </c>
      <c r="N112" s="93">
        <v>421000</v>
      </c>
      <c r="O112" s="93">
        <v>629000</v>
      </c>
      <c r="P112" s="93">
        <v>118000</v>
      </c>
      <c r="Q112" s="93">
        <v>20000</v>
      </c>
      <c r="R112" s="93">
        <v>103000</v>
      </c>
      <c r="S112" s="93">
        <v>-130000</v>
      </c>
      <c r="T112" s="93">
        <v>318000</v>
      </c>
      <c r="U112" s="93">
        <v>1283000</v>
      </c>
      <c r="V112" s="93">
        <v>1115000</v>
      </c>
      <c r="W112" s="93">
        <v>13230000</v>
      </c>
    </row>
    <row r="113" spans="2:23">
      <c r="B113" s="101">
        <v>43525</v>
      </c>
      <c r="C113" s="93">
        <v>760000</v>
      </c>
      <c r="D113" s="93">
        <v>41000</v>
      </c>
      <c r="E113" s="93">
        <v>19000</v>
      </c>
      <c r="F113" s="93">
        <v>2310000</v>
      </c>
      <c r="G113" s="93">
        <v>9373000</v>
      </c>
      <c r="H113" s="93">
        <v>10187000</v>
      </c>
      <c r="I113" s="93">
        <v>6167000</v>
      </c>
      <c r="J113" s="93">
        <v>776000</v>
      </c>
      <c r="K113" s="93">
        <v>-308000</v>
      </c>
      <c r="L113" s="93">
        <v>9178000</v>
      </c>
      <c r="M113" s="93">
        <v>3722000</v>
      </c>
      <c r="N113" s="93">
        <v>2270000</v>
      </c>
      <c r="O113" s="93">
        <v>7583000</v>
      </c>
      <c r="P113" s="93">
        <v>618000</v>
      </c>
      <c r="Q113" s="93">
        <v>105000</v>
      </c>
      <c r="R113" s="93">
        <v>1345000</v>
      </c>
      <c r="S113" s="93">
        <v>425000</v>
      </c>
      <c r="T113" s="93">
        <v>4760000</v>
      </c>
      <c r="U113" s="93">
        <v>686000</v>
      </c>
      <c r="V113" s="93">
        <v>1875000</v>
      </c>
      <c r="W113" s="93">
        <v>61890000</v>
      </c>
    </row>
    <row r="114" spans="2:23">
      <c r="B114" s="101">
        <v>43556</v>
      </c>
      <c r="C114" s="93">
        <v>1204000</v>
      </c>
      <c r="D114" s="93">
        <v>74000</v>
      </c>
      <c r="E114" s="93">
        <v>4217000</v>
      </c>
      <c r="F114" s="93">
        <v>4247000</v>
      </c>
      <c r="G114" s="93">
        <v>16471000</v>
      </c>
      <c r="H114" s="93">
        <v>28899000</v>
      </c>
      <c r="I114" s="93">
        <v>7518000</v>
      </c>
      <c r="J114" s="93">
        <v>8495000</v>
      </c>
      <c r="K114" s="93">
        <v>9247000</v>
      </c>
      <c r="L114" s="93">
        <v>39531000</v>
      </c>
      <c r="M114" s="94">
        <v>3998000</v>
      </c>
      <c r="N114" s="93">
        <v>12093000</v>
      </c>
      <c r="O114" s="94">
        <v>28910000</v>
      </c>
      <c r="P114" s="94">
        <v>4945000</v>
      </c>
      <c r="Q114" s="93">
        <v>183000</v>
      </c>
      <c r="R114" s="93">
        <v>1883000</v>
      </c>
      <c r="S114" s="93">
        <v>151000</v>
      </c>
      <c r="T114" s="93">
        <v>1637000</v>
      </c>
      <c r="U114" s="94">
        <v>2414000</v>
      </c>
      <c r="V114" s="93">
        <v>3398000</v>
      </c>
      <c r="W114" s="93">
        <v>179516000</v>
      </c>
    </row>
    <row r="115" spans="2:23">
      <c r="B115" s="101">
        <v>43586</v>
      </c>
      <c r="C115" s="93">
        <v>505000</v>
      </c>
      <c r="D115" s="94">
        <v>18000</v>
      </c>
      <c r="E115" s="93">
        <v>2000</v>
      </c>
      <c r="F115" s="93">
        <v>898000</v>
      </c>
      <c r="G115" s="93">
        <v>2715000</v>
      </c>
      <c r="H115" s="93">
        <v>8005000</v>
      </c>
      <c r="I115" s="93">
        <v>15419000</v>
      </c>
      <c r="J115" s="93">
        <v>701000</v>
      </c>
      <c r="K115" s="93">
        <v>5160000</v>
      </c>
      <c r="L115" s="93">
        <v>3498000</v>
      </c>
      <c r="M115" s="94">
        <v>1694000</v>
      </c>
      <c r="N115" s="94">
        <v>1671000</v>
      </c>
      <c r="O115" s="93">
        <v>9253000</v>
      </c>
      <c r="P115" s="93">
        <v>862000</v>
      </c>
      <c r="Q115" s="93">
        <v>38000</v>
      </c>
      <c r="R115" s="93">
        <v>417000</v>
      </c>
      <c r="S115" s="93">
        <v>64000</v>
      </c>
      <c r="T115" s="94">
        <v>243000</v>
      </c>
      <c r="U115" s="94">
        <v>188000</v>
      </c>
      <c r="V115" s="93">
        <v>847000</v>
      </c>
      <c r="W115" s="93">
        <v>52199000</v>
      </c>
    </row>
    <row r="116" spans="2:23">
      <c r="B116" s="101">
        <v>43617</v>
      </c>
      <c r="C116" s="93">
        <v>788000</v>
      </c>
      <c r="D116" s="93">
        <v>62000</v>
      </c>
      <c r="E116" s="93">
        <v>7098000</v>
      </c>
      <c r="F116" s="93">
        <v>4053000</v>
      </c>
      <c r="G116" s="93">
        <v>11831000</v>
      </c>
      <c r="H116" s="93">
        <v>30237000</v>
      </c>
      <c r="I116" s="93">
        <v>8191000</v>
      </c>
      <c r="J116" s="93">
        <v>4458000</v>
      </c>
      <c r="K116" s="93">
        <v>8499000</v>
      </c>
      <c r="L116" s="93">
        <v>27484000</v>
      </c>
      <c r="M116" s="93">
        <v>2028000</v>
      </c>
      <c r="N116" s="93">
        <v>8348000</v>
      </c>
      <c r="O116" s="93">
        <v>26972000</v>
      </c>
      <c r="P116" s="93">
        <v>4132000</v>
      </c>
      <c r="Q116" s="93">
        <v>1637000</v>
      </c>
      <c r="R116" s="93">
        <v>1757000</v>
      </c>
      <c r="S116" s="94">
        <v>276000</v>
      </c>
      <c r="T116" s="93">
        <v>4360000</v>
      </c>
      <c r="U116" s="93">
        <v>694000</v>
      </c>
      <c r="V116" s="93">
        <v>1723000</v>
      </c>
      <c r="W116" s="93">
        <v>154630000</v>
      </c>
    </row>
    <row r="117" spans="2:23">
      <c r="B117" s="101">
        <v>43647</v>
      </c>
      <c r="C117" s="93">
        <v>393000</v>
      </c>
      <c r="D117" s="94">
        <v>11000</v>
      </c>
      <c r="E117" s="94">
        <v>-2000</v>
      </c>
      <c r="F117" s="93">
        <v>738000</v>
      </c>
      <c r="G117" s="93">
        <v>98000</v>
      </c>
      <c r="H117" s="93">
        <v>3506000</v>
      </c>
      <c r="I117" s="93">
        <v>11477000</v>
      </c>
      <c r="J117" s="93">
        <v>206000</v>
      </c>
      <c r="K117" s="93">
        <v>1476000</v>
      </c>
      <c r="L117" s="93">
        <v>1344000</v>
      </c>
      <c r="M117" s="93">
        <v>302000</v>
      </c>
      <c r="N117" s="94">
        <v>7540000</v>
      </c>
      <c r="O117" s="93">
        <v>1652000</v>
      </c>
      <c r="P117" s="93">
        <v>251000</v>
      </c>
      <c r="Q117" s="93">
        <v>19000</v>
      </c>
      <c r="R117" s="94">
        <v>217000</v>
      </c>
      <c r="S117" s="94">
        <v>18000</v>
      </c>
      <c r="T117" s="93">
        <v>-24000</v>
      </c>
      <c r="U117" s="94">
        <v>1836000</v>
      </c>
      <c r="V117" s="94">
        <v>1069000</v>
      </c>
      <c r="W117" s="93">
        <v>32130000</v>
      </c>
    </row>
    <row r="118" spans="2:23">
      <c r="B118" s="101">
        <v>43678</v>
      </c>
      <c r="C118" s="93">
        <v>360000</v>
      </c>
      <c r="D118" s="93">
        <v>-1000</v>
      </c>
      <c r="E118" s="93">
        <v>-13000</v>
      </c>
      <c r="F118" s="93">
        <v>737000</v>
      </c>
      <c r="G118" s="94">
        <v>-512000</v>
      </c>
      <c r="H118" s="93">
        <v>2321000</v>
      </c>
      <c r="I118" s="93">
        <v>3411000</v>
      </c>
      <c r="J118" s="93">
        <v>125000</v>
      </c>
      <c r="K118" s="94">
        <v>2552000</v>
      </c>
      <c r="L118" s="94">
        <v>-1596000</v>
      </c>
      <c r="M118" s="93">
        <v>228000</v>
      </c>
      <c r="N118" s="93">
        <v>1669000</v>
      </c>
      <c r="O118" s="93">
        <v>2374000</v>
      </c>
      <c r="P118" s="93">
        <v>253000</v>
      </c>
      <c r="Q118" s="93">
        <v>18000</v>
      </c>
      <c r="R118" s="93">
        <v>153000</v>
      </c>
      <c r="S118" s="94">
        <v>43000</v>
      </c>
      <c r="T118" s="93">
        <v>135000</v>
      </c>
      <c r="U118" s="93">
        <v>324000</v>
      </c>
      <c r="V118" s="93">
        <v>1137000</v>
      </c>
      <c r="W118" s="93">
        <v>13721000</v>
      </c>
    </row>
    <row r="119" spans="2:23">
      <c r="B119" s="101">
        <v>43709</v>
      </c>
      <c r="C119" s="93">
        <v>800000</v>
      </c>
      <c r="D119" s="93">
        <v>225000</v>
      </c>
      <c r="E119" s="93">
        <v>1152000</v>
      </c>
      <c r="F119" s="93">
        <v>3192000</v>
      </c>
      <c r="G119" s="93">
        <v>10398000</v>
      </c>
      <c r="H119" s="93">
        <v>30400000</v>
      </c>
      <c r="I119" s="93">
        <v>5417000</v>
      </c>
      <c r="J119" s="93">
        <v>7535000</v>
      </c>
      <c r="K119" s="94">
        <v>9623000</v>
      </c>
      <c r="L119" s="93">
        <v>28025000</v>
      </c>
      <c r="M119" s="93">
        <v>11047000</v>
      </c>
      <c r="N119" s="93">
        <v>13925000</v>
      </c>
      <c r="O119" s="93">
        <v>41069000</v>
      </c>
      <c r="P119" s="93">
        <v>5168000</v>
      </c>
      <c r="Q119" s="93">
        <v>729000</v>
      </c>
      <c r="R119" s="93">
        <v>1719000</v>
      </c>
      <c r="S119" s="93">
        <v>146000</v>
      </c>
      <c r="T119" s="93">
        <v>9254000</v>
      </c>
      <c r="U119" s="93">
        <v>1859000</v>
      </c>
      <c r="V119" s="93">
        <v>3710000</v>
      </c>
      <c r="W119" s="93">
        <v>185393000</v>
      </c>
    </row>
    <row r="120" spans="2:23">
      <c r="B120" s="101">
        <v>43739</v>
      </c>
      <c r="C120" s="93">
        <v>254000</v>
      </c>
      <c r="D120" s="93">
        <v>81000</v>
      </c>
      <c r="E120" s="93">
        <v>10000</v>
      </c>
      <c r="F120" s="93">
        <v>838000</v>
      </c>
      <c r="G120" s="93">
        <v>1437000</v>
      </c>
      <c r="H120" s="93">
        <v>4037000</v>
      </c>
      <c r="I120" s="93">
        <v>12847000</v>
      </c>
      <c r="J120" s="93">
        <v>362000</v>
      </c>
      <c r="K120" s="93">
        <v>4285000</v>
      </c>
      <c r="L120" s="93">
        <v>4752000</v>
      </c>
      <c r="M120" s="93">
        <v>1230000</v>
      </c>
      <c r="N120" s="93">
        <v>841000</v>
      </c>
      <c r="O120" s="93">
        <v>1781000</v>
      </c>
      <c r="P120" s="93">
        <v>670000</v>
      </c>
      <c r="Q120" s="93">
        <v>356000</v>
      </c>
      <c r="R120" s="93">
        <v>688000</v>
      </c>
      <c r="S120" s="93">
        <v>292000</v>
      </c>
      <c r="T120" s="93">
        <v>371000</v>
      </c>
      <c r="U120" s="93">
        <v>888000</v>
      </c>
      <c r="V120" s="93">
        <v>1494000</v>
      </c>
      <c r="W120" s="93">
        <v>37516000</v>
      </c>
    </row>
    <row r="121" spans="2:23">
      <c r="B121" s="101">
        <v>43770</v>
      </c>
      <c r="C121" s="93">
        <v>190000</v>
      </c>
      <c r="D121" s="93">
        <v>1000</v>
      </c>
      <c r="E121" s="93">
        <v>-11000</v>
      </c>
      <c r="F121" s="93">
        <v>721000</v>
      </c>
      <c r="G121" s="93">
        <v>-1534000</v>
      </c>
      <c r="H121" s="93">
        <v>3021000</v>
      </c>
      <c r="I121" s="93">
        <v>412000</v>
      </c>
      <c r="J121" s="93">
        <v>441000</v>
      </c>
      <c r="K121" s="93">
        <v>2335000</v>
      </c>
      <c r="L121" s="93">
        <v>371000</v>
      </c>
      <c r="M121" s="93">
        <v>119000</v>
      </c>
      <c r="N121" s="93">
        <v>5900000</v>
      </c>
      <c r="O121" s="93">
        <v>2265000</v>
      </c>
      <c r="P121" s="93">
        <v>-776000</v>
      </c>
      <c r="Q121" s="93">
        <v>77000</v>
      </c>
      <c r="R121" s="93">
        <v>379000</v>
      </c>
      <c r="S121" s="93">
        <v>-54000</v>
      </c>
      <c r="T121" s="93">
        <v>358000</v>
      </c>
      <c r="U121" s="93">
        <v>-4400000</v>
      </c>
      <c r="V121" s="93">
        <v>1356000</v>
      </c>
      <c r="W121" s="93">
        <v>11169000</v>
      </c>
    </row>
    <row r="122" spans="2:23">
      <c r="B122" s="101">
        <v>43800</v>
      </c>
      <c r="C122" s="93">
        <v>1447000</v>
      </c>
      <c r="D122" s="93">
        <v>310000</v>
      </c>
      <c r="E122" s="93">
        <v>3912000</v>
      </c>
      <c r="F122" s="93">
        <v>4977000</v>
      </c>
      <c r="G122" s="93">
        <v>10007000</v>
      </c>
      <c r="H122" s="93">
        <v>44570000</v>
      </c>
      <c r="I122" s="93">
        <v>6227000</v>
      </c>
      <c r="J122" s="93">
        <v>6868000</v>
      </c>
      <c r="K122" s="93">
        <v>4299000</v>
      </c>
      <c r="L122" s="93">
        <v>30576000</v>
      </c>
      <c r="M122" s="93">
        <v>1583000</v>
      </c>
      <c r="N122" s="93">
        <v>15537000</v>
      </c>
      <c r="O122" s="93">
        <v>15346000</v>
      </c>
      <c r="P122" s="93">
        <v>1843000</v>
      </c>
      <c r="Q122" s="93">
        <v>-732000</v>
      </c>
      <c r="R122" s="93">
        <v>1951000</v>
      </c>
      <c r="S122" s="93">
        <v>65000</v>
      </c>
      <c r="T122" s="93">
        <v>1012000</v>
      </c>
      <c r="U122" s="93">
        <v>1202000</v>
      </c>
      <c r="V122" s="93">
        <v>3703000</v>
      </c>
      <c r="W122" s="93">
        <v>154705000</v>
      </c>
    </row>
    <row r="123" spans="2:23">
      <c r="B123" s="101">
        <v>43831</v>
      </c>
      <c r="C123" s="93">
        <v>470000</v>
      </c>
      <c r="D123" s="93">
        <v>9000</v>
      </c>
      <c r="E123" s="94">
        <v>3000</v>
      </c>
      <c r="F123" s="93">
        <v>1446000</v>
      </c>
      <c r="G123" s="93">
        <v>41000</v>
      </c>
      <c r="H123" s="93">
        <v>4965000</v>
      </c>
      <c r="I123" s="93">
        <v>4936000</v>
      </c>
      <c r="J123" s="93">
        <v>-58000</v>
      </c>
      <c r="K123" s="93">
        <v>169000</v>
      </c>
      <c r="L123" s="93">
        <v>410000</v>
      </c>
      <c r="M123" s="93">
        <v>485000</v>
      </c>
      <c r="N123" s="93">
        <v>201000</v>
      </c>
      <c r="O123" s="93">
        <v>14832000</v>
      </c>
      <c r="P123" s="93">
        <v>27000</v>
      </c>
      <c r="Q123" s="93">
        <v>0</v>
      </c>
      <c r="R123" s="93">
        <v>464000</v>
      </c>
      <c r="S123" s="93">
        <v>92000</v>
      </c>
      <c r="T123" s="94">
        <v>311000</v>
      </c>
      <c r="U123" s="93">
        <v>125000</v>
      </c>
      <c r="V123" s="93">
        <v>2144000</v>
      </c>
      <c r="W123" s="93">
        <v>31073000</v>
      </c>
    </row>
  </sheetData>
  <mergeCells count="1">
    <mergeCell ref="B1:E1"/>
  </mergeCells>
  <phoneticPr fontId="15" type="noConversion"/>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9"/>
  <sheetViews>
    <sheetView workbookViewId="0"/>
  </sheetViews>
  <sheetFormatPr defaultRowHeight="12.75"/>
  <cols>
    <col min="3" max="22" width="11" customWidth="1"/>
    <col min="23" max="23" width="12.28515625" bestFit="1" customWidth="1"/>
  </cols>
  <sheetData>
    <row r="1" spans="1:23">
      <c r="A1" t="str">
        <f>'Raw Data'!B1</f>
        <v>Corporate Tax Payments by Month and Sector</v>
      </c>
    </row>
    <row r="2" spans="1:23">
      <c r="A2" t="s">
        <v>42</v>
      </c>
    </row>
    <row r="4" spans="1:23">
      <c r="A4" t="s">
        <v>43</v>
      </c>
      <c r="B4" s="25" t="s">
        <v>44</v>
      </c>
      <c r="C4" s="89" t="s">
        <v>28</v>
      </c>
      <c r="D4" s="89" t="s">
        <v>7</v>
      </c>
      <c r="E4" s="89" t="s">
        <v>9</v>
      </c>
      <c r="F4" s="89" t="s">
        <v>11</v>
      </c>
      <c r="G4" s="89" t="s">
        <v>13</v>
      </c>
      <c r="H4" s="89" t="s">
        <v>15</v>
      </c>
      <c r="I4" s="89" t="s">
        <v>17</v>
      </c>
      <c r="J4" s="89" t="s">
        <v>19</v>
      </c>
      <c r="K4" s="89" t="s">
        <v>21</v>
      </c>
      <c r="L4" s="89" t="s">
        <v>23</v>
      </c>
      <c r="M4" s="89" t="s">
        <v>6</v>
      </c>
      <c r="N4" s="89" t="s">
        <v>8</v>
      </c>
      <c r="O4" s="89" t="s">
        <v>10</v>
      </c>
      <c r="P4" t="s">
        <v>50</v>
      </c>
      <c r="Q4" s="89" t="s">
        <v>14</v>
      </c>
      <c r="R4" s="89" t="s">
        <v>16</v>
      </c>
      <c r="S4" s="89" t="s">
        <v>18</v>
      </c>
      <c r="T4" s="89" t="s">
        <v>20</v>
      </c>
      <c r="U4" s="89" t="s">
        <v>47</v>
      </c>
      <c r="V4" s="89" t="s">
        <v>40</v>
      </c>
      <c r="W4" s="89" t="s">
        <v>41</v>
      </c>
    </row>
    <row r="5" spans="1:23">
      <c r="A5" s="22">
        <f>'Raw Data'!B4</f>
        <v>40210</v>
      </c>
      <c r="B5" s="90">
        <f>'Raw Data'!B15</f>
        <v>40544</v>
      </c>
      <c r="C5" s="91">
        <f>SUM('Raw Data'!C4:C15)</f>
        <v>5865000</v>
      </c>
      <c r="D5" s="91">
        <f>SUM('Raw Data'!D4:D15)</f>
        <v>870000</v>
      </c>
      <c r="E5" s="91">
        <f>SUM('Raw Data'!E4:E15)</f>
        <v>5159000</v>
      </c>
      <c r="F5" s="91">
        <f>SUM('Raw Data'!F4:F15)</f>
        <v>10404000</v>
      </c>
      <c r="G5" s="91">
        <f>SUM('Raw Data'!G4:G15)</f>
        <v>56444000</v>
      </c>
      <c r="H5" s="91">
        <f>SUM('Raw Data'!H4:H15)</f>
        <v>105503000</v>
      </c>
      <c r="I5" s="91">
        <f>SUM('Raw Data'!I4:I15)</f>
        <v>55303000</v>
      </c>
      <c r="J5" s="91">
        <f>SUM('Raw Data'!J4:J15)</f>
        <v>19196000</v>
      </c>
      <c r="K5" s="91">
        <f>SUM('Raw Data'!K4:K15)</f>
        <v>19551000</v>
      </c>
      <c r="L5" s="91">
        <f>SUM('Raw Data'!L4:L15)</f>
        <v>81002000</v>
      </c>
      <c r="M5" s="91">
        <f>SUM('Raw Data'!M4:M15)</f>
        <v>8594000</v>
      </c>
      <c r="N5" s="91">
        <f>SUM('Raw Data'!N4:N15)</f>
        <v>15326000</v>
      </c>
      <c r="O5" s="91">
        <f>SUM('Raw Data'!O4:O15)</f>
        <v>37363000</v>
      </c>
      <c r="P5" s="91">
        <f>SUM('Raw Data'!P4:P15)</f>
        <v>9441000</v>
      </c>
      <c r="Q5" s="91">
        <f>SUM('Raw Data'!Q4:Q15)</f>
        <v>2488000</v>
      </c>
      <c r="R5" s="91">
        <f>SUM('Raw Data'!R4:R15)</f>
        <v>6969000</v>
      </c>
      <c r="S5" s="91">
        <f>SUM('Raw Data'!S4:S15)</f>
        <v>1553000</v>
      </c>
      <c r="T5" s="91">
        <f>SUM('Raw Data'!T4:T15)</f>
        <v>6626000</v>
      </c>
      <c r="U5" s="91">
        <f>SUM('Raw Data'!U4:U15)</f>
        <v>14776000</v>
      </c>
      <c r="V5" s="91">
        <f>SUM('Raw Data'!V4:V15)</f>
        <v>341000</v>
      </c>
      <c r="W5" s="91">
        <f>SUM('Raw Data'!W4:W15)</f>
        <v>462772000</v>
      </c>
    </row>
    <row r="6" spans="1:23">
      <c r="A6" s="22">
        <f>'Raw Data'!B5</f>
        <v>40238</v>
      </c>
      <c r="B6" s="22">
        <f>'Raw Data'!B16</f>
        <v>40575</v>
      </c>
      <c r="C6">
        <f>SUM('Raw Data'!C5:C16)</f>
        <v>6098000</v>
      </c>
      <c r="D6">
        <f>SUM('Raw Data'!D5:D16)</f>
        <v>789000</v>
      </c>
      <c r="E6">
        <f>SUM('Raw Data'!E5:E16)</f>
        <v>4126000</v>
      </c>
      <c r="F6">
        <f>SUM('Raw Data'!F5:F16)</f>
        <v>10645000</v>
      </c>
      <c r="G6">
        <f>SUM('Raw Data'!G5:G16)</f>
        <v>57919000</v>
      </c>
      <c r="H6">
        <f>SUM('Raw Data'!H5:H16)</f>
        <v>106622000</v>
      </c>
      <c r="I6">
        <f>SUM('Raw Data'!I5:I16)</f>
        <v>55103000</v>
      </c>
      <c r="J6">
        <f>SUM('Raw Data'!J5:J16)</f>
        <v>19210000</v>
      </c>
      <c r="K6">
        <f>SUM('Raw Data'!K5:K16)</f>
        <v>16454000</v>
      </c>
      <c r="L6">
        <f>SUM('Raw Data'!L5:L16)</f>
        <v>80052000</v>
      </c>
      <c r="M6">
        <f>SUM('Raw Data'!M5:M16)</f>
        <v>8754000</v>
      </c>
      <c r="N6">
        <f>SUM('Raw Data'!N5:N16)</f>
        <v>14828000</v>
      </c>
      <c r="O6">
        <f>SUM('Raw Data'!O5:O16)</f>
        <v>38099000</v>
      </c>
      <c r="P6">
        <f>SUM('Raw Data'!P5:P16)</f>
        <v>9424000</v>
      </c>
      <c r="Q6">
        <f>SUM('Raw Data'!Q5:Q16)</f>
        <v>2368000</v>
      </c>
      <c r="R6">
        <f>SUM('Raw Data'!R5:R16)</f>
        <v>7927000</v>
      </c>
      <c r="S6">
        <f>SUM('Raw Data'!S5:S16)</f>
        <v>1549000</v>
      </c>
      <c r="T6">
        <f>SUM('Raw Data'!T5:T16)</f>
        <v>6553000</v>
      </c>
      <c r="U6">
        <f>SUM('Raw Data'!U5:U16)</f>
        <v>16660000</v>
      </c>
      <c r="V6" s="91">
        <f>SUM('Raw Data'!V5:V16)</f>
        <v>342000</v>
      </c>
      <c r="W6" s="91">
        <f>SUM('Raw Data'!W5:W16)</f>
        <v>463520000</v>
      </c>
    </row>
    <row r="7" spans="1:23">
      <c r="A7" s="22">
        <f>'Raw Data'!B6</f>
        <v>40269</v>
      </c>
      <c r="B7" s="22">
        <f>'Raw Data'!B17</f>
        <v>40603</v>
      </c>
      <c r="C7">
        <f>SUM('Raw Data'!C6:C17)</f>
        <v>5896000</v>
      </c>
      <c r="D7">
        <f>SUM('Raw Data'!D6:D17)</f>
        <v>631000</v>
      </c>
      <c r="E7">
        <f>SUM('Raw Data'!E6:E17)</f>
        <v>4037000</v>
      </c>
      <c r="F7">
        <f>SUM('Raw Data'!F6:F17)</f>
        <v>10500000</v>
      </c>
      <c r="G7">
        <f>SUM('Raw Data'!G6:G17)</f>
        <v>57382000</v>
      </c>
      <c r="H7">
        <f>SUM('Raw Data'!H6:H17)</f>
        <v>106768000</v>
      </c>
      <c r="I7">
        <f>SUM('Raw Data'!I6:I17)</f>
        <v>55976000</v>
      </c>
      <c r="J7">
        <f>SUM('Raw Data'!J6:J17)</f>
        <v>19734000</v>
      </c>
      <c r="K7">
        <f>SUM('Raw Data'!K6:K17)</f>
        <v>16248000</v>
      </c>
      <c r="L7">
        <f>SUM('Raw Data'!L6:L17)</f>
        <v>81680000</v>
      </c>
      <c r="M7">
        <f>SUM('Raw Data'!M6:M17)</f>
        <v>9255000</v>
      </c>
      <c r="N7">
        <f>SUM('Raw Data'!N6:N17)</f>
        <v>15536000</v>
      </c>
      <c r="O7">
        <f>SUM('Raw Data'!O6:O17)</f>
        <v>39251000</v>
      </c>
      <c r="P7">
        <f>SUM('Raw Data'!P6:P17)</f>
        <v>9613000</v>
      </c>
      <c r="Q7">
        <f>SUM('Raw Data'!Q6:Q17)</f>
        <v>2613000</v>
      </c>
      <c r="R7">
        <f>SUM('Raw Data'!R6:R17)</f>
        <v>7883000</v>
      </c>
      <c r="S7">
        <f>SUM('Raw Data'!S6:S17)</f>
        <v>1599000</v>
      </c>
      <c r="T7">
        <f>SUM('Raw Data'!T6:T17)</f>
        <v>6430000</v>
      </c>
      <c r="U7">
        <f>SUM('Raw Data'!U6:U17)</f>
        <v>16452000</v>
      </c>
      <c r="V7" s="91">
        <f>SUM('Raw Data'!V6:V17)</f>
        <v>338000</v>
      </c>
      <c r="W7" s="91">
        <f>SUM('Raw Data'!W6:W17)</f>
        <v>467819000</v>
      </c>
    </row>
    <row r="8" spans="1:23">
      <c r="A8" s="22">
        <f>'Raw Data'!B7</f>
        <v>40299</v>
      </c>
      <c r="B8" s="22">
        <f>'Raw Data'!B18</f>
        <v>40634</v>
      </c>
      <c r="C8">
        <f>SUM('Raw Data'!C7:C18)</f>
        <v>6654000</v>
      </c>
      <c r="D8">
        <f>SUM('Raw Data'!D7:D18)</f>
        <v>660000</v>
      </c>
      <c r="E8">
        <f>SUM('Raw Data'!E7:E18)</f>
        <v>2727000</v>
      </c>
      <c r="F8">
        <f>SUM('Raw Data'!F7:F18)</f>
        <v>10867000</v>
      </c>
      <c r="G8">
        <f>SUM('Raw Data'!G7:G18)</f>
        <v>62103000</v>
      </c>
      <c r="H8">
        <f>SUM('Raw Data'!H7:H18)</f>
        <v>110855000</v>
      </c>
      <c r="I8">
        <f>SUM('Raw Data'!I7:I18)</f>
        <v>58650000</v>
      </c>
      <c r="J8">
        <f>SUM('Raw Data'!J7:J18)</f>
        <v>19812000</v>
      </c>
      <c r="K8">
        <f>SUM('Raw Data'!K7:K18)</f>
        <v>14852000</v>
      </c>
      <c r="L8">
        <f>SUM('Raw Data'!L7:L18)</f>
        <v>82090000</v>
      </c>
      <c r="M8">
        <f>SUM('Raw Data'!M7:M18)</f>
        <v>8983000</v>
      </c>
      <c r="N8">
        <f>SUM('Raw Data'!N7:N18)</f>
        <v>16407000</v>
      </c>
      <c r="O8">
        <f>SUM('Raw Data'!O7:O18)</f>
        <v>41018000</v>
      </c>
      <c r="P8">
        <f>SUM('Raw Data'!P7:P18)</f>
        <v>10101000</v>
      </c>
      <c r="Q8">
        <f>SUM('Raw Data'!Q7:Q18)</f>
        <v>2893000</v>
      </c>
      <c r="R8">
        <f>SUM('Raw Data'!R7:R18)</f>
        <v>7671000</v>
      </c>
      <c r="S8">
        <f>SUM('Raw Data'!S7:S18)</f>
        <v>1445000</v>
      </c>
      <c r="T8">
        <f>SUM('Raw Data'!T7:T18)</f>
        <v>6563000</v>
      </c>
      <c r="U8">
        <f>SUM('Raw Data'!U7:U18)</f>
        <v>19121000</v>
      </c>
      <c r="V8" s="91">
        <f>SUM('Raw Data'!V7:V18)</f>
        <v>474000</v>
      </c>
      <c r="W8" s="91">
        <f>SUM('Raw Data'!W7:W18)</f>
        <v>483940000</v>
      </c>
    </row>
    <row r="9" spans="1:23">
      <c r="A9" s="22">
        <f>'Raw Data'!B8</f>
        <v>40330</v>
      </c>
      <c r="B9" s="22">
        <f>'Raw Data'!B19</f>
        <v>40664</v>
      </c>
      <c r="C9">
        <f>SUM('Raw Data'!C8:C19)</f>
        <v>6461000</v>
      </c>
      <c r="D9">
        <f>SUM('Raw Data'!D8:D19)</f>
        <v>656000</v>
      </c>
      <c r="E9">
        <f>SUM('Raw Data'!E8:E19)</f>
        <v>2730000</v>
      </c>
      <c r="F9">
        <f>SUM('Raw Data'!F8:F19)</f>
        <v>10163000</v>
      </c>
      <c r="G9">
        <f>SUM('Raw Data'!G8:G19)</f>
        <v>54368000</v>
      </c>
      <c r="H9">
        <f>SUM('Raw Data'!H8:H19)</f>
        <v>108509000</v>
      </c>
      <c r="I9">
        <f>SUM('Raw Data'!I8:I19)</f>
        <v>60618000</v>
      </c>
      <c r="J9">
        <f>SUM('Raw Data'!J8:J19)</f>
        <v>19571000</v>
      </c>
      <c r="K9">
        <f>SUM('Raw Data'!K8:K19)</f>
        <v>14435000</v>
      </c>
      <c r="L9">
        <f>SUM('Raw Data'!L8:L19)</f>
        <v>80093000</v>
      </c>
      <c r="M9">
        <f>SUM('Raw Data'!M8:M19)</f>
        <v>9485000</v>
      </c>
      <c r="N9">
        <f>SUM('Raw Data'!N8:N19)</f>
        <v>15539000</v>
      </c>
      <c r="O9">
        <f>SUM('Raw Data'!O8:O19)</f>
        <v>40202000</v>
      </c>
      <c r="P9">
        <f>SUM('Raw Data'!P8:P19)</f>
        <v>9863000</v>
      </c>
      <c r="Q9">
        <f>SUM('Raw Data'!Q8:Q19)</f>
        <v>3030000</v>
      </c>
      <c r="R9">
        <f>SUM('Raw Data'!R8:R19)</f>
        <v>7244000</v>
      </c>
      <c r="S9">
        <f>SUM('Raw Data'!S8:S19)</f>
        <v>1408000</v>
      </c>
      <c r="T9">
        <f>SUM('Raw Data'!T8:T19)</f>
        <v>6302000</v>
      </c>
      <c r="U9">
        <f>SUM('Raw Data'!U8:U19)</f>
        <v>19141000</v>
      </c>
      <c r="V9" s="91">
        <f>SUM('Raw Data'!V8:V19)</f>
        <v>205000</v>
      </c>
      <c r="W9" s="91">
        <f>SUM('Raw Data'!W8:W19)</f>
        <v>470017000</v>
      </c>
    </row>
    <row r="10" spans="1:23">
      <c r="A10" s="22">
        <f>'Raw Data'!B9</f>
        <v>40360</v>
      </c>
      <c r="B10" s="22">
        <f>'Raw Data'!B20</f>
        <v>40695</v>
      </c>
      <c r="C10">
        <f>SUM('Raw Data'!C9:C20)</f>
        <v>7174000</v>
      </c>
      <c r="D10">
        <f>SUM('Raw Data'!D9:D20)</f>
        <v>618000</v>
      </c>
      <c r="E10">
        <f>SUM('Raw Data'!E9:E20)</f>
        <v>1787000</v>
      </c>
      <c r="F10">
        <f>SUM('Raw Data'!F9:F20)</f>
        <v>10014000</v>
      </c>
      <c r="G10">
        <f>SUM('Raw Data'!G9:G20)</f>
        <v>54218000</v>
      </c>
      <c r="H10">
        <f>SUM('Raw Data'!H9:H20)</f>
        <v>110051000</v>
      </c>
      <c r="I10">
        <f>SUM('Raw Data'!I9:I20)</f>
        <v>62816000</v>
      </c>
      <c r="J10">
        <f>SUM('Raw Data'!J9:J20)</f>
        <v>18859000</v>
      </c>
      <c r="K10">
        <f>SUM('Raw Data'!K9:K20)</f>
        <v>14950000</v>
      </c>
      <c r="L10">
        <f>SUM('Raw Data'!L9:L20)</f>
        <v>81699000</v>
      </c>
      <c r="M10">
        <f>SUM('Raw Data'!M9:M20)</f>
        <v>9944000</v>
      </c>
      <c r="N10">
        <f>SUM('Raw Data'!N9:N20)</f>
        <v>15614000</v>
      </c>
      <c r="O10">
        <f>SUM('Raw Data'!O9:O20)</f>
        <v>41350000</v>
      </c>
      <c r="P10">
        <f>SUM('Raw Data'!P9:P20)</f>
        <v>9766000</v>
      </c>
      <c r="Q10">
        <f>SUM('Raw Data'!Q9:Q20)</f>
        <v>3323000</v>
      </c>
      <c r="R10">
        <f>SUM('Raw Data'!R9:R20)</f>
        <v>7460000</v>
      </c>
      <c r="S10">
        <f>SUM('Raw Data'!S9:S20)</f>
        <v>1532000</v>
      </c>
      <c r="T10">
        <f>SUM('Raw Data'!T9:T20)</f>
        <v>5940000</v>
      </c>
      <c r="U10">
        <f>SUM('Raw Data'!U9:U20)</f>
        <v>19444000</v>
      </c>
      <c r="V10" s="91">
        <f>SUM('Raw Data'!V9:V20)</f>
        <v>163000</v>
      </c>
      <c r="W10" s="91">
        <f>SUM('Raw Data'!W9:W20)</f>
        <v>476716000</v>
      </c>
    </row>
    <row r="11" spans="1:23">
      <c r="A11" s="22">
        <f>'Raw Data'!B10</f>
        <v>40391</v>
      </c>
      <c r="B11" s="22">
        <f>'Raw Data'!B21</f>
        <v>40725</v>
      </c>
      <c r="C11">
        <f>SUM('Raw Data'!C10:C21)</f>
        <v>7164000</v>
      </c>
      <c r="D11">
        <f>SUM('Raw Data'!D10:D21)</f>
        <v>469000</v>
      </c>
      <c r="E11">
        <f>SUM('Raw Data'!E10:E21)</f>
        <v>1784000</v>
      </c>
      <c r="F11">
        <f>SUM('Raw Data'!F10:F21)</f>
        <v>9900000</v>
      </c>
      <c r="G11">
        <f>SUM('Raw Data'!G10:G21)</f>
        <v>53363000</v>
      </c>
      <c r="H11">
        <f>SUM('Raw Data'!H10:H21)</f>
        <v>111448000</v>
      </c>
      <c r="I11">
        <f>SUM('Raw Data'!I10:I21)</f>
        <v>61592000</v>
      </c>
      <c r="J11">
        <f>SUM('Raw Data'!J10:J21)</f>
        <v>18850000</v>
      </c>
      <c r="K11">
        <f>SUM('Raw Data'!K10:K21)</f>
        <v>14941000</v>
      </c>
      <c r="L11">
        <f>SUM('Raw Data'!L10:L21)</f>
        <v>80800000</v>
      </c>
      <c r="M11">
        <f>SUM('Raw Data'!M10:M21)</f>
        <v>9845000</v>
      </c>
      <c r="N11">
        <f>SUM('Raw Data'!N10:N21)</f>
        <v>15505000</v>
      </c>
      <c r="O11">
        <f>SUM('Raw Data'!O10:O21)</f>
        <v>43347000</v>
      </c>
      <c r="P11">
        <f>SUM('Raw Data'!P10:P21)</f>
        <v>9809000</v>
      </c>
      <c r="Q11">
        <f>SUM('Raw Data'!Q10:Q21)</f>
        <v>3289000</v>
      </c>
      <c r="R11">
        <f>SUM('Raw Data'!R10:R21)</f>
        <v>7888000</v>
      </c>
      <c r="S11">
        <f>SUM('Raw Data'!S10:S21)</f>
        <v>1527000</v>
      </c>
      <c r="T11">
        <f>SUM('Raw Data'!T10:T21)</f>
        <v>5887000</v>
      </c>
      <c r="U11">
        <f>SUM('Raw Data'!U10:U21)</f>
        <v>19228000</v>
      </c>
      <c r="V11" s="91">
        <f>SUM('Raw Data'!V10:V21)</f>
        <v>154000</v>
      </c>
      <c r="W11" s="91">
        <f>SUM('Raw Data'!W10:W21)</f>
        <v>476782000</v>
      </c>
    </row>
    <row r="12" spans="1:23">
      <c r="A12" s="22">
        <f>'Raw Data'!B11</f>
        <v>40422</v>
      </c>
      <c r="B12" s="22">
        <f>'Raw Data'!B22</f>
        <v>40756</v>
      </c>
      <c r="C12">
        <f>SUM('Raw Data'!C11:C22)</f>
        <v>7094000</v>
      </c>
      <c r="D12">
        <f>SUM('Raw Data'!D11:D22)</f>
        <v>402000</v>
      </c>
      <c r="E12">
        <f>SUM('Raw Data'!E11:E22)</f>
        <v>1689000</v>
      </c>
      <c r="F12">
        <f>SUM('Raw Data'!F11:F22)</f>
        <v>10233000</v>
      </c>
      <c r="G12">
        <f>SUM('Raw Data'!G11:G22)</f>
        <v>55922000</v>
      </c>
      <c r="H12">
        <f>SUM('Raw Data'!H11:H22)</f>
        <v>110122000</v>
      </c>
      <c r="I12">
        <f>SUM('Raw Data'!I11:I22)</f>
        <v>62240000</v>
      </c>
      <c r="J12">
        <f>SUM('Raw Data'!J11:J22)</f>
        <v>19036000</v>
      </c>
      <c r="K12">
        <f>SUM('Raw Data'!K11:K22)</f>
        <v>11574000</v>
      </c>
      <c r="L12">
        <f>SUM('Raw Data'!L11:L22)</f>
        <v>80677000</v>
      </c>
      <c r="M12">
        <f>SUM('Raw Data'!M11:M22)</f>
        <v>9736000</v>
      </c>
      <c r="N12">
        <f>SUM('Raw Data'!N11:N22)</f>
        <v>15464000</v>
      </c>
      <c r="O12">
        <f>SUM('Raw Data'!O11:O22)</f>
        <v>43820000</v>
      </c>
      <c r="P12">
        <f>SUM('Raw Data'!P11:P22)</f>
        <v>9497000</v>
      </c>
      <c r="Q12">
        <f>SUM('Raw Data'!Q11:Q22)</f>
        <v>3258000</v>
      </c>
      <c r="R12">
        <f>SUM('Raw Data'!R11:R22)</f>
        <v>7885000</v>
      </c>
      <c r="S12">
        <f>SUM('Raw Data'!S11:S22)</f>
        <v>1430000</v>
      </c>
      <c r="T12">
        <f>SUM('Raw Data'!T11:T22)</f>
        <v>6013000</v>
      </c>
      <c r="U12">
        <f>SUM('Raw Data'!U11:U22)</f>
        <v>19379000</v>
      </c>
      <c r="V12" s="91">
        <f>SUM('Raw Data'!V11:V22)</f>
        <v>394000</v>
      </c>
      <c r="W12" s="91">
        <f>SUM('Raw Data'!W11:W22)</f>
        <v>475861000</v>
      </c>
    </row>
    <row r="13" spans="1:23">
      <c r="A13" s="22">
        <f>'Raw Data'!B12</f>
        <v>40452</v>
      </c>
      <c r="B13" s="22">
        <f>'Raw Data'!B23</f>
        <v>40787</v>
      </c>
      <c r="C13">
        <f>SUM('Raw Data'!C12:C23)</f>
        <v>6805000</v>
      </c>
      <c r="D13">
        <f>SUM('Raw Data'!D12:D23)</f>
        <v>285000</v>
      </c>
      <c r="E13">
        <f>SUM('Raw Data'!E12:E23)</f>
        <v>1675000</v>
      </c>
      <c r="F13">
        <f>SUM('Raw Data'!F12:F23)</f>
        <v>10040000</v>
      </c>
      <c r="G13">
        <f>SUM('Raw Data'!G12:G23)</f>
        <v>53396000</v>
      </c>
      <c r="H13">
        <f>SUM('Raw Data'!H12:H23)</f>
        <v>116315000</v>
      </c>
      <c r="I13">
        <f>SUM('Raw Data'!I12:I23)</f>
        <v>64380000</v>
      </c>
      <c r="J13">
        <f>SUM('Raw Data'!J12:J23)</f>
        <v>14022000</v>
      </c>
      <c r="K13">
        <f>SUM('Raw Data'!K12:K23)</f>
        <v>12038000</v>
      </c>
      <c r="L13">
        <f>SUM('Raw Data'!L12:L23)</f>
        <v>82183000</v>
      </c>
      <c r="M13">
        <f>SUM('Raw Data'!M12:M23)</f>
        <v>10241000</v>
      </c>
      <c r="N13">
        <f>SUM('Raw Data'!N12:N23)</f>
        <v>16049000</v>
      </c>
      <c r="O13">
        <f>SUM('Raw Data'!O12:O23)</f>
        <v>43232000</v>
      </c>
      <c r="P13">
        <f>SUM('Raw Data'!P12:P23)</f>
        <v>10276000</v>
      </c>
      <c r="Q13">
        <f>SUM('Raw Data'!Q12:Q23)</f>
        <v>3155000</v>
      </c>
      <c r="R13">
        <f>SUM('Raw Data'!R12:R23)</f>
        <v>7216000</v>
      </c>
      <c r="S13">
        <f>SUM('Raw Data'!S12:S23)</f>
        <v>968000</v>
      </c>
      <c r="T13">
        <f>SUM('Raw Data'!T12:T23)</f>
        <v>5701000</v>
      </c>
      <c r="U13">
        <f>SUM('Raw Data'!U12:U23)</f>
        <v>13963000</v>
      </c>
      <c r="V13" s="91">
        <f>SUM('Raw Data'!V12:V23)</f>
        <v>389000</v>
      </c>
      <c r="W13" s="91">
        <f>SUM('Raw Data'!W12:W23)</f>
        <v>472327000</v>
      </c>
    </row>
    <row r="14" spans="1:23">
      <c r="A14" s="22">
        <f>'Raw Data'!B13</f>
        <v>40483</v>
      </c>
      <c r="B14" s="22">
        <f>'Raw Data'!B24</f>
        <v>40817</v>
      </c>
      <c r="C14">
        <f>SUM('Raw Data'!C13:C24)</f>
        <v>8479000</v>
      </c>
      <c r="D14">
        <f>SUM('Raw Data'!D13:D24)</f>
        <v>258000</v>
      </c>
      <c r="E14">
        <f>SUM('Raw Data'!E13:E24)</f>
        <v>2100000</v>
      </c>
      <c r="F14">
        <f>SUM('Raw Data'!F13:F24)</f>
        <v>10455000</v>
      </c>
      <c r="G14">
        <f>SUM('Raw Data'!G13:G24)</f>
        <v>51661000</v>
      </c>
      <c r="H14">
        <f>SUM('Raw Data'!H13:H24)</f>
        <v>119143000</v>
      </c>
      <c r="I14">
        <f>SUM('Raw Data'!I13:I24)</f>
        <v>64386000</v>
      </c>
      <c r="J14">
        <f>SUM('Raw Data'!J13:J24)</f>
        <v>11384000</v>
      </c>
      <c r="K14">
        <f>SUM('Raw Data'!K13:K24)</f>
        <v>12676000</v>
      </c>
      <c r="L14">
        <f>SUM('Raw Data'!L13:L24)</f>
        <v>80932000</v>
      </c>
      <c r="M14">
        <f>SUM('Raw Data'!M13:M24)</f>
        <v>12253000</v>
      </c>
      <c r="N14">
        <f>SUM('Raw Data'!N13:N24)</f>
        <v>15913000</v>
      </c>
      <c r="O14">
        <f>SUM('Raw Data'!O13:O24)</f>
        <v>46576000</v>
      </c>
      <c r="P14">
        <f>SUM('Raw Data'!P13:P24)</f>
        <v>10165000</v>
      </c>
      <c r="Q14">
        <f>SUM('Raw Data'!Q13:Q24)</f>
        <v>2704000</v>
      </c>
      <c r="R14">
        <f>SUM('Raw Data'!R13:R24)</f>
        <v>7195000</v>
      </c>
      <c r="S14">
        <f>SUM('Raw Data'!S13:S24)</f>
        <v>942000</v>
      </c>
      <c r="T14">
        <f>SUM('Raw Data'!T13:T24)</f>
        <v>5715000</v>
      </c>
      <c r="U14">
        <f>SUM('Raw Data'!U13:U24)</f>
        <v>9717000</v>
      </c>
      <c r="V14" s="91">
        <f>SUM('Raw Data'!V13:V24)</f>
        <v>456000</v>
      </c>
      <c r="W14" s="91">
        <f>SUM('Raw Data'!W13:W24)</f>
        <v>473108000</v>
      </c>
    </row>
    <row r="15" spans="1:23">
      <c r="A15" s="22">
        <f>'Raw Data'!B14</f>
        <v>40513</v>
      </c>
      <c r="B15" s="22">
        <f>'Raw Data'!B25</f>
        <v>40848</v>
      </c>
      <c r="C15">
        <f>SUM('Raw Data'!C14:C25)</f>
        <v>8523000</v>
      </c>
      <c r="D15">
        <f>SUM('Raw Data'!D14:D25)</f>
        <v>270000</v>
      </c>
      <c r="E15">
        <f>SUM('Raw Data'!E14:E25)</f>
        <v>2817000</v>
      </c>
      <c r="F15">
        <f>SUM('Raw Data'!F14:F25)</f>
        <v>10417000</v>
      </c>
      <c r="G15">
        <f>SUM('Raw Data'!G14:G25)</f>
        <v>52319000</v>
      </c>
      <c r="H15">
        <f>SUM('Raw Data'!H14:H25)</f>
        <v>116621000</v>
      </c>
      <c r="I15">
        <f>SUM('Raw Data'!I14:I25)</f>
        <v>64339000</v>
      </c>
      <c r="J15">
        <f>SUM('Raw Data'!J14:J25)</f>
        <v>11170000</v>
      </c>
      <c r="K15">
        <f>SUM('Raw Data'!K14:K25)</f>
        <v>13325000</v>
      </c>
      <c r="L15">
        <f>SUM('Raw Data'!L14:L25)</f>
        <v>81919000</v>
      </c>
      <c r="M15">
        <f>SUM('Raw Data'!M14:M25)</f>
        <v>12259000</v>
      </c>
      <c r="N15">
        <f>SUM('Raw Data'!N14:N25)</f>
        <v>16033000</v>
      </c>
      <c r="O15">
        <f>SUM('Raw Data'!O14:O25)</f>
        <v>46078000</v>
      </c>
      <c r="P15">
        <f>SUM('Raw Data'!P14:P25)</f>
        <v>10193000</v>
      </c>
      <c r="Q15">
        <f>SUM('Raw Data'!Q14:Q25)</f>
        <v>2602000</v>
      </c>
      <c r="R15">
        <f>SUM('Raw Data'!R14:R25)</f>
        <v>7299000</v>
      </c>
      <c r="S15">
        <f>SUM('Raw Data'!S14:S25)</f>
        <v>752000</v>
      </c>
      <c r="T15">
        <f>SUM('Raw Data'!T14:T25)</f>
        <v>5584000</v>
      </c>
      <c r="U15">
        <f>SUM('Raw Data'!U14:U25)</f>
        <v>9966000</v>
      </c>
      <c r="V15" s="91">
        <f>SUM('Raw Data'!V14:V25)</f>
        <v>473000</v>
      </c>
      <c r="W15" s="91">
        <f>SUM('Raw Data'!W14:W25)</f>
        <v>472959000</v>
      </c>
    </row>
    <row r="16" spans="1:23">
      <c r="A16" s="22">
        <f>'Raw Data'!B15</f>
        <v>40544</v>
      </c>
      <c r="B16" s="22">
        <f>'Raw Data'!B26</f>
        <v>40878</v>
      </c>
      <c r="C16">
        <f>SUM('Raw Data'!C15:C26)</f>
        <v>8075000</v>
      </c>
      <c r="D16">
        <f>SUM('Raw Data'!D15:D26)</f>
        <v>433000</v>
      </c>
      <c r="E16">
        <f>SUM('Raw Data'!E15:E26)</f>
        <v>-1840000</v>
      </c>
      <c r="F16">
        <f>SUM('Raw Data'!F15:F26)</f>
        <v>11645000</v>
      </c>
      <c r="G16">
        <f>SUM('Raw Data'!G15:G26)</f>
        <v>49424000</v>
      </c>
      <c r="H16">
        <f>SUM('Raw Data'!H15:H26)</f>
        <v>116172000</v>
      </c>
      <c r="I16">
        <f>SUM('Raw Data'!I15:I26)</f>
        <v>66413000</v>
      </c>
      <c r="J16">
        <f>SUM('Raw Data'!J15:J26)</f>
        <v>9398000</v>
      </c>
      <c r="K16">
        <f>SUM('Raw Data'!K15:K26)</f>
        <v>12878000</v>
      </c>
      <c r="L16">
        <f>SUM('Raw Data'!L15:L26)</f>
        <v>71493000</v>
      </c>
      <c r="M16">
        <f>SUM('Raw Data'!M15:M26)</f>
        <v>12541000</v>
      </c>
      <c r="N16">
        <f>SUM('Raw Data'!N15:N26)</f>
        <v>15623000</v>
      </c>
      <c r="O16">
        <f>SUM('Raw Data'!O15:O26)</f>
        <v>49452000</v>
      </c>
      <c r="P16">
        <f>SUM('Raw Data'!P15:P26)</f>
        <v>9695000</v>
      </c>
      <c r="Q16">
        <f>SUM('Raw Data'!Q15:Q26)</f>
        <v>2393000</v>
      </c>
      <c r="R16">
        <f>SUM('Raw Data'!R15:R26)</f>
        <v>7102000</v>
      </c>
      <c r="S16">
        <f>SUM('Raw Data'!S15:S26)</f>
        <v>374000</v>
      </c>
      <c r="T16">
        <f>SUM('Raw Data'!T15:T26)</f>
        <v>5337000</v>
      </c>
      <c r="U16">
        <f>SUM('Raw Data'!U15:U26)</f>
        <v>7037000</v>
      </c>
      <c r="V16" s="91">
        <f>SUM('Raw Data'!V15:V26)</f>
        <v>538000</v>
      </c>
      <c r="W16" s="91">
        <f>SUM('Raw Data'!W15:W26)</f>
        <v>454186000</v>
      </c>
    </row>
    <row r="17" spans="1:23">
      <c r="A17" s="22">
        <f>'Raw Data'!B16</f>
        <v>40575</v>
      </c>
      <c r="B17" s="22">
        <f>'Raw Data'!B27</f>
        <v>40909</v>
      </c>
      <c r="C17">
        <f>SUM('Raw Data'!C16:C27)</f>
        <v>7938000</v>
      </c>
      <c r="D17">
        <f>SUM('Raw Data'!D16:D27)</f>
        <v>445000</v>
      </c>
      <c r="E17">
        <f>SUM('Raw Data'!E16:E27)</f>
        <v>-1634000</v>
      </c>
      <c r="F17">
        <f>SUM('Raw Data'!F16:F27)</f>
        <v>11713000</v>
      </c>
      <c r="G17">
        <f>SUM('Raw Data'!G16:G27)</f>
        <v>49696000</v>
      </c>
      <c r="H17">
        <f>SUM('Raw Data'!H16:H27)</f>
        <v>112338000</v>
      </c>
      <c r="I17">
        <f>SUM('Raw Data'!I16:I27)</f>
        <v>62921000</v>
      </c>
      <c r="J17">
        <f>SUM('Raw Data'!J16:J27)</f>
        <v>7716000</v>
      </c>
      <c r="K17">
        <f>SUM('Raw Data'!K16:K27)</f>
        <v>17282000</v>
      </c>
      <c r="L17">
        <f>SUM('Raw Data'!L16:L27)</f>
        <v>69254000</v>
      </c>
      <c r="M17">
        <f>SUM('Raw Data'!M16:M27)</f>
        <v>9255000</v>
      </c>
      <c r="N17">
        <f>SUM('Raw Data'!N16:N27)</f>
        <v>14873000</v>
      </c>
      <c r="O17">
        <f>SUM('Raw Data'!O16:O27)</f>
        <v>49863000</v>
      </c>
      <c r="P17">
        <f>SUM('Raw Data'!P16:P27)</f>
        <v>9744000</v>
      </c>
      <c r="Q17">
        <f>SUM('Raw Data'!Q16:Q27)</f>
        <v>2326000</v>
      </c>
      <c r="R17">
        <f>SUM('Raw Data'!R16:R27)</f>
        <v>7065000</v>
      </c>
      <c r="S17">
        <f>SUM('Raw Data'!S16:S27)</f>
        <v>305000</v>
      </c>
      <c r="T17">
        <f>SUM('Raw Data'!T16:T27)</f>
        <v>5452000</v>
      </c>
      <c r="U17">
        <f>SUM('Raw Data'!U16:U27)</f>
        <v>8349000</v>
      </c>
      <c r="V17" s="91">
        <f>SUM('Raw Data'!V16:V27)</f>
        <v>546000</v>
      </c>
      <c r="W17" s="91">
        <f>SUM('Raw Data'!W16:W27)</f>
        <v>445448000</v>
      </c>
    </row>
    <row r="18" spans="1:23">
      <c r="A18" s="22">
        <f>'Raw Data'!B17</f>
        <v>40603</v>
      </c>
      <c r="B18" s="22">
        <f>'Raw Data'!B28</f>
        <v>40940</v>
      </c>
      <c r="C18">
        <f>SUM('Raw Data'!C17:C28)</f>
        <v>7606000</v>
      </c>
      <c r="D18">
        <f>SUM('Raw Data'!D17:D28)</f>
        <v>486000</v>
      </c>
      <c r="E18">
        <f>SUM('Raw Data'!E17:E28)</f>
        <v>-1599000</v>
      </c>
      <c r="F18">
        <f>SUM('Raw Data'!F17:F28)</f>
        <v>11667000</v>
      </c>
      <c r="G18">
        <f>SUM('Raw Data'!G17:G28)</f>
        <v>47748000</v>
      </c>
      <c r="H18">
        <f>SUM('Raw Data'!H17:H28)</f>
        <v>114802000</v>
      </c>
      <c r="I18">
        <f>SUM('Raw Data'!I17:I28)</f>
        <v>63872000</v>
      </c>
      <c r="J18">
        <f>SUM('Raw Data'!J17:J28)</f>
        <v>7948000</v>
      </c>
      <c r="K18">
        <f>SUM('Raw Data'!K17:K28)</f>
        <v>18913000</v>
      </c>
      <c r="L18">
        <f>SUM('Raw Data'!L17:L28)</f>
        <v>68798000</v>
      </c>
      <c r="M18">
        <f>SUM('Raw Data'!M17:M28)</f>
        <v>9225000</v>
      </c>
      <c r="N18">
        <f>SUM('Raw Data'!N17:N28)</f>
        <v>15420000</v>
      </c>
      <c r="O18">
        <f>SUM('Raw Data'!O17:O28)</f>
        <v>49998000</v>
      </c>
      <c r="P18">
        <f>SUM('Raw Data'!P17:P28)</f>
        <v>9867000</v>
      </c>
      <c r="Q18">
        <f>SUM('Raw Data'!Q17:Q28)</f>
        <v>2341000</v>
      </c>
      <c r="R18">
        <f>SUM('Raw Data'!R17:R28)</f>
        <v>6280000</v>
      </c>
      <c r="S18">
        <f>SUM('Raw Data'!S17:S28)</f>
        <v>303000</v>
      </c>
      <c r="T18">
        <f>SUM('Raw Data'!T17:T28)</f>
        <v>5553000</v>
      </c>
      <c r="U18">
        <f>SUM('Raw Data'!U17:U28)</f>
        <v>6741000</v>
      </c>
      <c r="V18" s="91">
        <f>SUM('Raw Data'!V17:V28)</f>
        <v>556000</v>
      </c>
      <c r="W18" s="91">
        <f>SUM('Raw Data'!W17:W28)</f>
        <v>446526000</v>
      </c>
    </row>
    <row r="19" spans="1:23">
      <c r="A19" s="22">
        <f>'Raw Data'!B18</f>
        <v>40634</v>
      </c>
      <c r="B19" s="22">
        <f>'Raw Data'!B29</f>
        <v>40969</v>
      </c>
      <c r="C19">
        <f>SUM('Raw Data'!C18:C29)</f>
        <v>8234000</v>
      </c>
      <c r="D19">
        <f>SUM('Raw Data'!D18:D29)</f>
        <v>593000</v>
      </c>
      <c r="E19">
        <f>SUM('Raw Data'!E18:E29)</f>
        <v>-1217000</v>
      </c>
      <c r="F19">
        <f>SUM('Raw Data'!F18:F29)</f>
        <v>11593000</v>
      </c>
      <c r="G19">
        <f>SUM('Raw Data'!G18:G29)</f>
        <v>45989000</v>
      </c>
      <c r="H19">
        <f>SUM('Raw Data'!H18:H29)</f>
        <v>114377000</v>
      </c>
      <c r="I19">
        <f>SUM('Raw Data'!I18:I29)</f>
        <v>64210000</v>
      </c>
      <c r="J19">
        <f>SUM('Raw Data'!J18:J29)</f>
        <v>7670000</v>
      </c>
      <c r="K19">
        <f>SUM('Raw Data'!K18:K29)</f>
        <v>26838000</v>
      </c>
      <c r="L19">
        <f>SUM('Raw Data'!L18:L29)</f>
        <v>67690000</v>
      </c>
      <c r="M19">
        <f>SUM('Raw Data'!M18:M29)</f>
        <v>9107000</v>
      </c>
      <c r="N19">
        <f>SUM('Raw Data'!N18:N29)</f>
        <v>15182000</v>
      </c>
      <c r="O19">
        <f>SUM('Raw Data'!O18:O29)</f>
        <v>48929000</v>
      </c>
      <c r="P19">
        <f>SUM('Raw Data'!P18:P29)</f>
        <v>9920000</v>
      </c>
      <c r="Q19">
        <f>SUM('Raw Data'!Q18:Q29)</f>
        <v>2006000</v>
      </c>
      <c r="R19">
        <f>SUM('Raw Data'!R18:R29)</f>
        <v>7059000</v>
      </c>
      <c r="S19">
        <f>SUM('Raw Data'!S18:S29)</f>
        <v>269000</v>
      </c>
      <c r="T19">
        <f>SUM('Raw Data'!T18:T29)</f>
        <v>5865000</v>
      </c>
      <c r="U19">
        <f>SUM('Raw Data'!U18:U29)</f>
        <v>7290000</v>
      </c>
      <c r="V19" s="91">
        <f>SUM('Raw Data'!V18:V29)</f>
        <v>610000</v>
      </c>
      <c r="W19" s="91">
        <f>SUM('Raw Data'!W18:W29)</f>
        <v>452217000</v>
      </c>
    </row>
    <row r="20" spans="1:23">
      <c r="A20" s="22">
        <f>'Raw Data'!B19</f>
        <v>40664</v>
      </c>
      <c r="B20" s="22">
        <f>'Raw Data'!B30</f>
        <v>41000</v>
      </c>
      <c r="C20">
        <f>SUM('Raw Data'!C19:C30)</f>
        <v>7643000</v>
      </c>
      <c r="D20">
        <f>SUM('Raw Data'!D19:D30)</f>
        <v>576000</v>
      </c>
      <c r="E20">
        <f>SUM('Raw Data'!E19:E30)</f>
        <v>-1076000</v>
      </c>
      <c r="F20">
        <f>SUM('Raw Data'!F19:F30)</f>
        <v>11354000</v>
      </c>
      <c r="G20">
        <f>SUM('Raw Data'!G19:G30)</f>
        <v>40510000</v>
      </c>
      <c r="H20">
        <f>SUM('Raw Data'!H19:H30)</f>
        <v>113800000</v>
      </c>
      <c r="I20">
        <f>SUM('Raw Data'!I19:I30)</f>
        <v>61527000</v>
      </c>
      <c r="J20">
        <f>SUM('Raw Data'!J19:J30)</f>
        <v>9710000</v>
      </c>
      <c r="K20">
        <f>SUM('Raw Data'!K19:K30)</f>
        <v>27448000</v>
      </c>
      <c r="L20">
        <f>SUM('Raw Data'!L19:L30)</f>
        <v>65011000</v>
      </c>
      <c r="M20">
        <f>SUM('Raw Data'!M19:M30)</f>
        <v>9264000</v>
      </c>
      <c r="N20">
        <f>SUM('Raw Data'!N19:N30)</f>
        <v>18134000</v>
      </c>
      <c r="O20">
        <f>SUM('Raw Data'!O19:O30)</f>
        <v>49121000</v>
      </c>
      <c r="P20">
        <f>SUM('Raw Data'!P19:P30)</f>
        <v>9661000</v>
      </c>
      <c r="Q20">
        <f>SUM('Raw Data'!Q19:Q30)</f>
        <v>1755000</v>
      </c>
      <c r="R20">
        <f>SUM('Raw Data'!R19:R30)</f>
        <v>7502000</v>
      </c>
      <c r="S20">
        <f>SUM('Raw Data'!S19:S30)</f>
        <v>225000</v>
      </c>
      <c r="T20">
        <f>SUM('Raw Data'!T19:T30)</f>
        <v>5873000</v>
      </c>
      <c r="U20">
        <f>SUM('Raw Data'!U19:U30)</f>
        <v>4658000</v>
      </c>
      <c r="V20" s="91">
        <f>SUM('Raw Data'!V19:V30)</f>
        <v>467000</v>
      </c>
      <c r="W20" s="91">
        <f>SUM('Raw Data'!W19:W30)</f>
        <v>443169000</v>
      </c>
    </row>
    <row r="21" spans="1:23">
      <c r="A21" s="22">
        <f>'Raw Data'!B20</f>
        <v>40695</v>
      </c>
      <c r="B21" s="22">
        <f>'Raw Data'!B31</f>
        <v>41030</v>
      </c>
      <c r="C21">
        <f>SUM('Raw Data'!C20:C31)</f>
        <v>7567000</v>
      </c>
      <c r="D21">
        <f>SUM('Raw Data'!D20:D31)</f>
        <v>594000</v>
      </c>
      <c r="E21">
        <f>SUM('Raw Data'!E20:E31)</f>
        <v>-1129000</v>
      </c>
      <c r="F21">
        <f>SUM('Raw Data'!F20:F31)</f>
        <v>11880000</v>
      </c>
      <c r="G21">
        <f>SUM('Raw Data'!G20:G31)</f>
        <v>40745000</v>
      </c>
      <c r="H21">
        <f>SUM('Raw Data'!H20:H31)</f>
        <v>114090000</v>
      </c>
      <c r="I21">
        <f>SUM('Raw Data'!I20:I31)</f>
        <v>60633000</v>
      </c>
      <c r="J21">
        <f>SUM('Raw Data'!J20:J31)</f>
        <v>9373000</v>
      </c>
      <c r="K21">
        <f>SUM('Raw Data'!K20:K31)</f>
        <v>28158000</v>
      </c>
      <c r="L21">
        <f>SUM('Raw Data'!L20:L31)</f>
        <v>65698000</v>
      </c>
      <c r="M21">
        <f>SUM('Raw Data'!M20:M31)</f>
        <v>8739000</v>
      </c>
      <c r="N21">
        <f>SUM('Raw Data'!N20:N31)</f>
        <v>17727000</v>
      </c>
      <c r="O21">
        <f>SUM('Raw Data'!O20:O31)</f>
        <v>50777000</v>
      </c>
      <c r="P21">
        <f>SUM('Raw Data'!P20:P31)</f>
        <v>9607000</v>
      </c>
      <c r="Q21">
        <f>SUM('Raw Data'!Q20:Q31)</f>
        <v>2336000</v>
      </c>
      <c r="R21">
        <f>SUM('Raw Data'!R20:R31)</f>
        <v>7411000</v>
      </c>
      <c r="S21">
        <f>SUM('Raw Data'!S20:S31)</f>
        <v>198000</v>
      </c>
      <c r="T21">
        <f>SUM('Raw Data'!T20:T31)</f>
        <v>5933000</v>
      </c>
      <c r="U21">
        <f>SUM('Raw Data'!U20:U31)</f>
        <v>4325000</v>
      </c>
      <c r="V21" s="91">
        <f>SUM('Raw Data'!V20:V31)</f>
        <v>471000</v>
      </c>
      <c r="W21" s="91">
        <f>SUM('Raw Data'!W20:W31)</f>
        <v>445139000</v>
      </c>
    </row>
    <row r="22" spans="1:23">
      <c r="A22" s="22">
        <f>'Raw Data'!B21</f>
        <v>40725</v>
      </c>
      <c r="B22" s="22">
        <f>'Raw Data'!B32</f>
        <v>41061</v>
      </c>
      <c r="C22">
        <f>SUM('Raw Data'!C21:C32)</f>
        <v>6950000</v>
      </c>
      <c r="D22">
        <f>SUM('Raw Data'!D21:D32)</f>
        <v>516000</v>
      </c>
      <c r="E22">
        <f>SUM('Raw Data'!E21:E32)</f>
        <v>-1197000</v>
      </c>
      <c r="F22">
        <f>SUM('Raw Data'!F21:F32)</f>
        <v>12127000</v>
      </c>
      <c r="G22">
        <f>SUM('Raw Data'!G21:G32)</f>
        <v>39160000</v>
      </c>
      <c r="H22">
        <f>SUM('Raw Data'!H21:H32)</f>
        <v>114923000</v>
      </c>
      <c r="I22">
        <f>SUM('Raw Data'!I21:I32)</f>
        <v>58276000</v>
      </c>
      <c r="J22">
        <f>SUM('Raw Data'!J21:J32)</f>
        <v>9288000</v>
      </c>
      <c r="K22">
        <f>SUM('Raw Data'!K21:K32)</f>
        <v>25393000</v>
      </c>
      <c r="L22">
        <f>SUM('Raw Data'!L21:L32)</f>
        <v>68862000</v>
      </c>
      <c r="M22">
        <f>SUM('Raw Data'!M21:M32)</f>
        <v>8399000</v>
      </c>
      <c r="N22">
        <f>SUM('Raw Data'!N21:N32)</f>
        <v>19423000</v>
      </c>
      <c r="O22">
        <f>SUM('Raw Data'!O21:O32)</f>
        <v>56338000</v>
      </c>
      <c r="P22">
        <f>SUM('Raw Data'!P21:P32)</f>
        <v>9370000</v>
      </c>
      <c r="Q22">
        <f>SUM('Raw Data'!Q21:Q32)</f>
        <v>1966000</v>
      </c>
      <c r="R22">
        <f>SUM('Raw Data'!R21:R32)</f>
        <v>7697000</v>
      </c>
      <c r="S22">
        <f>SUM('Raw Data'!S21:S32)</f>
        <v>41000</v>
      </c>
      <c r="T22">
        <f>SUM('Raw Data'!T21:T32)</f>
        <v>5929000</v>
      </c>
      <c r="U22">
        <f>SUM('Raw Data'!U21:U32)</f>
        <v>3852000</v>
      </c>
      <c r="V22" s="91">
        <f>SUM('Raw Data'!V21:V32)</f>
        <v>524000</v>
      </c>
      <c r="W22" s="91">
        <f>SUM('Raw Data'!W21:W32)</f>
        <v>447844000</v>
      </c>
    </row>
    <row r="23" spans="1:23">
      <c r="A23" s="22">
        <f>'Raw Data'!B22</f>
        <v>40756</v>
      </c>
      <c r="B23" s="22">
        <f>'Raw Data'!B33</f>
        <v>41091</v>
      </c>
      <c r="C23">
        <f>SUM('Raw Data'!C22:C33)</f>
        <v>6923000</v>
      </c>
      <c r="D23">
        <f>SUM('Raw Data'!D22:D33)</f>
        <v>514000</v>
      </c>
      <c r="E23">
        <f>SUM('Raw Data'!E22:E33)</f>
        <v>-1203000</v>
      </c>
      <c r="F23">
        <f>SUM('Raw Data'!F22:F33)</f>
        <v>12020000</v>
      </c>
      <c r="G23">
        <f>SUM('Raw Data'!G22:G33)</f>
        <v>39713000</v>
      </c>
      <c r="H23">
        <f>SUM('Raw Data'!H22:H33)</f>
        <v>113663000</v>
      </c>
      <c r="I23">
        <f>SUM('Raw Data'!I22:I33)</f>
        <v>61710000</v>
      </c>
      <c r="J23">
        <f>SUM('Raw Data'!J22:J33)</f>
        <v>9550000</v>
      </c>
      <c r="K23">
        <f>SUM('Raw Data'!K22:K33)</f>
        <v>25047000</v>
      </c>
      <c r="L23">
        <f>SUM('Raw Data'!L22:L33)</f>
        <v>66156000</v>
      </c>
      <c r="M23">
        <f>SUM('Raw Data'!M22:M33)</f>
        <v>8433000</v>
      </c>
      <c r="N23">
        <f>SUM('Raw Data'!N22:N33)</f>
        <v>19481000</v>
      </c>
      <c r="O23">
        <f>SUM('Raw Data'!O22:O33)</f>
        <v>55053000</v>
      </c>
      <c r="P23">
        <f>SUM('Raw Data'!P22:P33)</f>
        <v>9266000</v>
      </c>
      <c r="Q23">
        <f>SUM('Raw Data'!Q22:Q33)</f>
        <v>1959000</v>
      </c>
      <c r="R23">
        <f>SUM('Raw Data'!R22:R33)</f>
        <v>7183000</v>
      </c>
      <c r="S23">
        <f>SUM('Raw Data'!S22:S33)</f>
        <v>-90000</v>
      </c>
      <c r="T23">
        <f>SUM('Raw Data'!T22:T33)</f>
        <v>5956000</v>
      </c>
      <c r="U23">
        <f>SUM('Raw Data'!U22:U33)</f>
        <v>4354000</v>
      </c>
      <c r="V23" s="91">
        <f>SUM('Raw Data'!V22:V33)</f>
        <v>556000</v>
      </c>
      <c r="W23" s="91">
        <f>SUM('Raw Data'!W22:W33)</f>
        <v>446251000</v>
      </c>
    </row>
    <row r="24" spans="1:23">
      <c r="A24" s="22">
        <f>'Raw Data'!B23</f>
        <v>40787</v>
      </c>
      <c r="B24" s="22">
        <f>'Raw Data'!B34</f>
        <v>41122</v>
      </c>
      <c r="C24">
        <f>SUM('Raw Data'!C23:C34)</f>
        <v>6944000</v>
      </c>
      <c r="D24">
        <f>SUM('Raw Data'!D23:D34)</f>
        <v>530000</v>
      </c>
      <c r="E24">
        <f>SUM('Raw Data'!E23:E34)</f>
        <v>-1102000</v>
      </c>
      <c r="F24">
        <f>SUM('Raw Data'!F23:F34)</f>
        <v>11776000</v>
      </c>
      <c r="G24">
        <f>SUM('Raw Data'!G23:G34)</f>
        <v>38083000</v>
      </c>
      <c r="H24">
        <f>SUM('Raw Data'!H23:H34)</f>
        <v>116730000</v>
      </c>
      <c r="I24">
        <f>SUM('Raw Data'!I23:I34)</f>
        <v>61330000</v>
      </c>
      <c r="J24">
        <f>SUM('Raw Data'!J23:J34)</f>
        <v>9338000</v>
      </c>
      <c r="K24">
        <f>SUM('Raw Data'!K23:K34)</f>
        <v>27930000</v>
      </c>
      <c r="L24">
        <f>SUM('Raw Data'!L23:L34)</f>
        <v>66585000</v>
      </c>
      <c r="M24">
        <f>SUM('Raw Data'!M23:M34)</f>
        <v>8457000</v>
      </c>
      <c r="N24">
        <f>SUM('Raw Data'!N23:N34)</f>
        <v>19621000</v>
      </c>
      <c r="O24">
        <f>SUM('Raw Data'!O23:O34)</f>
        <v>54917000</v>
      </c>
      <c r="P24">
        <f>SUM('Raw Data'!P23:P34)</f>
        <v>8890000</v>
      </c>
      <c r="Q24">
        <f>SUM('Raw Data'!Q23:Q34)</f>
        <v>1968000</v>
      </c>
      <c r="R24">
        <f>SUM('Raw Data'!R23:R34)</f>
        <v>7181000</v>
      </c>
      <c r="S24">
        <f>SUM('Raw Data'!S23:S34)</f>
        <v>28000</v>
      </c>
      <c r="T24">
        <f>SUM('Raw Data'!T23:T34)</f>
        <v>5874000</v>
      </c>
      <c r="U24">
        <f>SUM('Raw Data'!U23:U34)</f>
        <v>4320000</v>
      </c>
      <c r="V24" s="91">
        <f>SUM('Raw Data'!V23:V34)</f>
        <v>571000</v>
      </c>
      <c r="W24" s="91">
        <f>SUM('Raw Data'!W23:W34)</f>
        <v>449977000</v>
      </c>
    </row>
    <row r="25" spans="1:23">
      <c r="A25" s="22">
        <f>'Raw Data'!B24</f>
        <v>40817</v>
      </c>
      <c r="B25" s="22">
        <f>'Raw Data'!B35</f>
        <v>41153</v>
      </c>
      <c r="C25">
        <f>SUM('Raw Data'!C24:C35)</f>
        <v>7245000</v>
      </c>
      <c r="D25">
        <f>SUM('Raw Data'!D24:D35)</f>
        <v>561000</v>
      </c>
      <c r="E25">
        <f>SUM('Raw Data'!E24:E35)</f>
        <v>-1125000</v>
      </c>
      <c r="F25">
        <f>SUM('Raw Data'!F24:F35)</f>
        <v>11926000</v>
      </c>
      <c r="G25">
        <f>SUM('Raw Data'!G24:G35)</f>
        <v>38328000</v>
      </c>
      <c r="H25">
        <f>SUM('Raw Data'!H24:H35)</f>
        <v>109762000</v>
      </c>
      <c r="I25">
        <f>SUM('Raw Data'!I24:I35)</f>
        <v>60326000</v>
      </c>
      <c r="J25">
        <f>SUM('Raw Data'!J24:J35)</f>
        <v>14390000</v>
      </c>
      <c r="K25">
        <f>SUM('Raw Data'!K24:K35)</f>
        <v>28409000</v>
      </c>
      <c r="L25">
        <f>SUM('Raw Data'!L24:L35)</f>
        <v>66999000</v>
      </c>
      <c r="M25">
        <f>SUM('Raw Data'!M24:M35)</f>
        <v>7954000</v>
      </c>
      <c r="N25">
        <f>SUM('Raw Data'!N24:N35)</f>
        <v>19998000</v>
      </c>
      <c r="O25">
        <f>SUM('Raw Data'!O24:O35)</f>
        <v>55871000</v>
      </c>
      <c r="P25">
        <f>SUM('Raw Data'!P24:P35)</f>
        <v>9020000</v>
      </c>
      <c r="Q25">
        <f>SUM('Raw Data'!Q24:Q35)</f>
        <v>1986000</v>
      </c>
      <c r="R25">
        <f>SUM('Raw Data'!R24:R35)</f>
        <v>6959000</v>
      </c>
      <c r="S25">
        <f>SUM('Raw Data'!S24:S35)</f>
        <v>358000</v>
      </c>
      <c r="T25">
        <f>SUM('Raw Data'!T24:T35)</f>
        <v>6195000</v>
      </c>
      <c r="U25">
        <f>SUM('Raw Data'!U24:U35)</f>
        <v>8628000</v>
      </c>
      <c r="V25" s="91">
        <f>SUM('Raw Data'!V24:V35)</f>
        <v>587000</v>
      </c>
      <c r="W25" s="91">
        <f>SUM('Raw Data'!W24:W35)</f>
        <v>454383000</v>
      </c>
    </row>
    <row r="26" spans="1:23">
      <c r="A26" s="22">
        <f>'Raw Data'!B25</f>
        <v>40848</v>
      </c>
      <c r="B26" s="22">
        <f>'Raw Data'!B36</f>
        <v>41183</v>
      </c>
      <c r="C26">
        <f>SUM('Raw Data'!C25:C36)</f>
        <v>5395000</v>
      </c>
      <c r="D26">
        <f>SUM('Raw Data'!D25:D36)</f>
        <v>506000</v>
      </c>
      <c r="E26">
        <f>SUM('Raw Data'!E25:E36)</f>
        <v>-1058000</v>
      </c>
      <c r="F26">
        <f>SUM('Raw Data'!F25:F36)</f>
        <v>12008000</v>
      </c>
      <c r="G26">
        <f>SUM('Raw Data'!G25:G36)</f>
        <v>38286000</v>
      </c>
      <c r="H26">
        <f>SUM('Raw Data'!H25:H36)</f>
        <v>103357000</v>
      </c>
      <c r="I26">
        <f>SUM('Raw Data'!I25:I36)</f>
        <v>63476000</v>
      </c>
      <c r="J26">
        <f>SUM('Raw Data'!J25:J36)</f>
        <v>16246000</v>
      </c>
      <c r="K26">
        <f>SUM('Raw Data'!K25:K36)</f>
        <v>28245000</v>
      </c>
      <c r="L26">
        <f>SUM('Raw Data'!L25:L36)</f>
        <v>69185000</v>
      </c>
      <c r="M26">
        <f>SUM('Raw Data'!M25:M36)</f>
        <v>6704000</v>
      </c>
      <c r="N26">
        <f>SUM('Raw Data'!N25:N36)</f>
        <v>20454000</v>
      </c>
      <c r="O26">
        <f>SUM('Raw Data'!O25:O36)</f>
        <v>54467000</v>
      </c>
      <c r="P26">
        <f>SUM('Raw Data'!P25:P36)</f>
        <v>8922000</v>
      </c>
      <c r="Q26">
        <f>SUM('Raw Data'!Q25:Q36)</f>
        <v>1979000</v>
      </c>
      <c r="R26">
        <f>SUM('Raw Data'!R25:R36)</f>
        <v>6822000</v>
      </c>
      <c r="S26">
        <f>SUM('Raw Data'!S25:S36)</f>
        <v>354000</v>
      </c>
      <c r="T26">
        <f>SUM('Raw Data'!T25:T36)</f>
        <v>6215000</v>
      </c>
      <c r="U26">
        <f>SUM('Raw Data'!U25:U36)</f>
        <v>8469000</v>
      </c>
      <c r="V26" s="91">
        <f>SUM('Raw Data'!V25:V36)</f>
        <v>597000</v>
      </c>
      <c r="W26" s="91">
        <f>SUM('Raw Data'!W25:W36)</f>
        <v>450636000</v>
      </c>
    </row>
    <row r="27" spans="1:23">
      <c r="A27" s="22">
        <f>'Raw Data'!B26</f>
        <v>40878</v>
      </c>
      <c r="B27" s="22">
        <f>'Raw Data'!B37</f>
        <v>41214</v>
      </c>
      <c r="C27">
        <f>SUM('Raw Data'!C26:C37)</f>
        <v>5484000</v>
      </c>
      <c r="D27">
        <f>SUM('Raw Data'!D26:D37)</f>
        <v>494000</v>
      </c>
      <c r="E27">
        <f>SUM('Raw Data'!E26:E37)</f>
        <v>-1781000</v>
      </c>
      <c r="F27">
        <f>SUM('Raw Data'!F26:F37)</f>
        <v>12211000</v>
      </c>
      <c r="G27">
        <f>SUM('Raw Data'!G26:G37)</f>
        <v>39192000</v>
      </c>
      <c r="H27">
        <f>SUM('Raw Data'!H26:H37)</f>
        <v>105938000</v>
      </c>
      <c r="I27">
        <f>SUM('Raw Data'!I26:I37)</f>
        <v>62803000</v>
      </c>
      <c r="J27">
        <f>SUM('Raw Data'!J26:J37)</f>
        <v>16618000</v>
      </c>
      <c r="K27">
        <f>SUM('Raw Data'!K26:K37)</f>
        <v>28019000</v>
      </c>
      <c r="L27">
        <f>SUM('Raw Data'!L26:L37)</f>
        <v>68496000</v>
      </c>
      <c r="M27">
        <f>SUM('Raw Data'!M26:M37)</f>
        <v>6672000</v>
      </c>
      <c r="N27">
        <f>SUM('Raw Data'!N26:N37)</f>
        <v>20647000</v>
      </c>
      <c r="O27">
        <f>SUM('Raw Data'!O26:O37)</f>
        <v>58926000</v>
      </c>
      <c r="P27">
        <f>SUM('Raw Data'!P26:P37)</f>
        <v>8832000</v>
      </c>
      <c r="Q27">
        <f>SUM('Raw Data'!Q26:Q37)</f>
        <v>2018000</v>
      </c>
      <c r="R27">
        <f>SUM('Raw Data'!R26:R37)</f>
        <v>6707000</v>
      </c>
      <c r="S27">
        <f>SUM('Raw Data'!S26:S37)</f>
        <v>356000</v>
      </c>
      <c r="T27">
        <f>SUM('Raw Data'!T26:T37)</f>
        <v>6243000</v>
      </c>
      <c r="U27">
        <f>SUM('Raw Data'!U26:U37)</f>
        <v>8123000</v>
      </c>
      <c r="V27" s="91">
        <f>SUM('Raw Data'!V26:V37)</f>
        <v>593000</v>
      </c>
      <c r="W27" s="91">
        <f>SUM('Raw Data'!W26:W37)</f>
        <v>456599000</v>
      </c>
    </row>
    <row r="28" spans="1:23">
      <c r="A28" s="22">
        <f>'Raw Data'!B27</f>
        <v>40909</v>
      </c>
      <c r="B28" s="22">
        <f>'Raw Data'!B38</f>
        <v>41244</v>
      </c>
      <c r="C28">
        <f>SUM('Raw Data'!C27:C38)</f>
        <v>5794000</v>
      </c>
      <c r="D28">
        <f>SUM('Raw Data'!D27:D38)</f>
        <v>461000</v>
      </c>
      <c r="E28">
        <f>SUM('Raw Data'!E27:E38)</f>
        <v>1785000</v>
      </c>
      <c r="F28">
        <f>SUM('Raw Data'!F27:F38)</f>
        <v>11278000</v>
      </c>
      <c r="G28">
        <f>SUM('Raw Data'!G27:G38)</f>
        <v>38933000</v>
      </c>
      <c r="H28">
        <f>SUM('Raw Data'!H27:H38)</f>
        <v>114907000</v>
      </c>
      <c r="I28">
        <f>SUM('Raw Data'!I27:I38)</f>
        <v>61627000</v>
      </c>
      <c r="J28">
        <f>SUM('Raw Data'!J27:J38)</f>
        <v>16150000</v>
      </c>
      <c r="K28">
        <f>SUM('Raw Data'!K27:K38)</f>
        <v>27034000</v>
      </c>
      <c r="L28">
        <f>SUM('Raw Data'!L27:L38)</f>
        <v>74295000</v>
      </c>
      <c r="M28">
        <f>SUM('Raw Data'!M27:M38)</f>
        <v>6688000</v>
      </c>
      <c r="N28">
        <f>SUM('Raw Data'!N27:N38)</f>
        <v>22684000</v>
      </c>
      <c r="O28">
        <f>SUM('Raw Data'!O27:O38)</f>
        <v>62015000</v>
      </c>
      <c r="P28">
        <f>SUM('Raw Data'!P27:P38)</f>
        <v>8471000</v>
      </c>
      <c r="Q28">
        <f>SUM('Raw Data'!Q27:Q38)</f>
        <v>2284000</v>
      </c>
      <c r="R28">
        <f>SUM('Raw Data'!R27:R38)</f>
        <v>7464000</v>
      </c>
      <c r="S28">
        <f>SUM('Raw Data'!S27:S38)</f>
        <v>597000</v>
      </c>
      <c r="T28">
        <f>SUM('Raw Data'!T27:T38)</f>
        <v>6241000</v>
      </c>
      <c r="U28">
        <f>SUM('Raw Data'!U27:U38)</f>
        <v>8762000</v>
      </c>
      <c r="V28" s="91">
        <f>SUM('Raw Data'!V27:V38)</f>
        <v>589000</v>
      </c>
      <c r="W28" s="91">
        <f>SUM('Raw Data'!W27:W38)</f>
        <v>478064000</v>
      </c>
    </row>
    <row r="29" spans="1:23">
      <c r="A29" s="22">
        <f>'Raw Data'!B28</f>
        <v>40940</v>
      </c>
      <c r="B29" s="22">
        <f>'Raw Data'!B39</f>
        <v>41275</v>
      </c>
      <c r="C29">
        <f>SUM('Raw Data'!C28:C39)</f>
        <v>5891000</v>
      </c>
      <c r="D29">
        <f>SUM('Raw Data'!D28:D39)</f>
        <v>539000</v>
      </c>
      <c r="E29">
        <f>SUM('Raw Data'!E28:E39)</f>
        <v>2344000</v>
      </c>
      <c r="F29">
        <f>SUM('Raw Data'!F28:F39)</f>
        <v>11209000</v>
      </c>
      <c r="G29">
        <f>SUM('Raw Data'!G28:G39)</f>
        <v>38454000</v>
      </c>
      <c r="H29">
        <f>SUM('Raw Data'!H28:H39)</f>
        <v>122124000</v>
      </c>
      <c r="I29">
        <f>SUM('Raw Data'!I28:I39)</f>
        <v>59867000</v>
      </c>
      <c r="J29">
        <f>SUM('Raw Data'!J28:J39)</f>
        <v>17592000</v>
      </c>
      <c r="K29">
        <f>SUM('Raw Data'!K28:K39)</f>
        <v>27185000</v>
      </c>
      <c r="L29">
        <f>SUM('Raw Data'!L28:L39)</f>
        <v>76893000</v>
      </c>
      <c r="M29">
        <f>SUM('Raw Data'!M28:M39)</f>
        <v>6940000</v>
      </c>
      <c r="N29">
        <f>SUM('Raw Data'!N28:N39)</f>
        <v>23510000</v>
      </c>
      <c r="O29">
        <f>SUM('Raw Data'!O28:O39)</f>
        <v>62182000</v>
      </c>
      <c r="P29">
        <f>SUM('Raw Data'!P28:P39)</f>
        <v>8034000</v>
      </c>
      <c r="Q29">
        <f>SUM('Raw Data'!Q28:Q39)</f>
        <v>2250000</v>
      </c>
      <c r="R29">
        <f>SUM('Raw Data'!R28:R39)</f>
        <v>7535000</v>
      </c>
      <c r="S29">
        <f>SUM('Raw Data'!S28:S39)</f>
        <v>585000</v>
      </c>
      <c r="T29">
        <f>SUM('Raw Data'!T28:T39)</f>
        <v>5615000</v>
      </c>
      <c r="U29">
        <f>SUM('Raw Data'!U28:U39)</f>
        <v>8998000</v>
      </c>
      <c r="V29" s="91">
        <f>SUM('Raw Data'!V28:V39)</f>
        <v>643000</v>
      </c>
      <c r="W29" s="91">
        <f>SUM('Raw Data'!W28:W39)</f>
        <v>488398000</v>
      </c>
    </row>
    <row r="30" spans="1:23">
      <c r="A30" s="22">
        <f>'Raw Data'!B29</f>
        <v>40969</v>
      </c>
      <c r="B30" s="22">
        <f>'Raw Data'!B40</f>
        <v>41306</v>
      </c>
      <c r="C30">
        <f>SUM('Raw Data'!C29:C40)</f>
        <v>5506000</v>
      </c>
      <c r="D30">
        <f>SUM('Raw Data'!D29:D40)</f>
        <v>490000</v>
      </c>
      <c r="E30">
        <f>SUM('Raw Data'!E29:E40)</f>
        <v>2334000</v>
      </c>
      <c r="F30">
        <f>SUM('Raw Data'!F29:F40)</f>
        <v>11010000</v>
      </c>
      <c r="G30">
        <f>SUM('Raw Data'!G29:G40)</f>
        <v>40274000</v>
      </c>
      <c r="H30">
        <f>SUM('Raw Data'!H29:H40)</f>
        <v>120872000</v>
      </c>
      <c r="I30">
        <f>SUM('Raw Data'!I29:I40)</f>
        <v>58466000</v>
      </c>
      <c r="J30">
        <f>SUM('Raw Data'!J29:J40)</f>
        <v>17621000</v>
      </c>
      <c r="K30">
        <f>SUM('Raw Data'!K29:K40)</f>
        <v>30264000</v>
      </c>
      <c r="L30">
        <f>SUM('Raw Data'!L29:L40)</f>
        <v>76888000</v>
      </c>
      <c r="M30">
        <f>SUM('Raw Data'!M29:M40)</f>
        <v>6928000</v>
      </c>
      <c r="N30">
        <f>SUM('Raw Data'!N29:N40)</f>
        <v>23294000</v>
      </c>
      <c r="O30">
        <f>SUM('Raw Data'!O29:O40)</f>
        <v>62348000</v>
      </c>
      <c r="P30">
        <f>SUM('Raw Data'!P29:P40)</f>
        <v>7974000</v>
      </c>
      <c r="Q30">
        <f>SUM('Raw Data'!Q29:Q40)</f>
        <v>2171000</v>
      </c>
      <c r="R30">
        <f>SUM('Raw Data'!R29:R40)</f>
        <v>7249000</v>
      </c>
      <c r="S30">
        <f>SUM('Raw Data'!S29:S40)</f>
        <v>591000</v>
      </c>
      <c r="T30">
        <f>SUM('Raw Data'!T29:T40)</f>
        <v>5489000</v>
      </c>
      <c r="U30">
        <f>SUM('Raw Data'!U29:U40)</f>
        <v>9479000</v>
      </c>
      <c r="V30" s="91">
        <f>SUM('Raw Data'!V29:V40)</f>
        <v>659000</v>
      </c>
      <c r="W30" s="91">
        <f>SUM('Raw Data'!W29:W40)</f>
        <v>489913000</v>
      </c>
    </row>
    <row r="31" spans="1:23">
      <c r="A31" s="22">
        <f>'Raw Data'!B30</f>
        <v>41000</v>
      </c>
      <c r="B31" s="22">
        <f>'Raw Data'!B41</f>
        <v>41334</v>
      </c>
      <c r="C31">
        <f>SUM('Raw Data'!C30:C41)</f>
        <v>5057000</v>
      </c>
      <c r="D31">
        <f>SUM('Raw Data'!D30:D41)</f>
        <v>384000</v>
      </c>
      <c r="E31">
        <f>SUM('Raw Data'!E30:E41)</f>
        <v>2134000</v>
      </c>
      <c r="F31">
        <f>SUM('Raw Data'!F30:F41)</f>
        <v>11273000</v>
      </c>
      <c r="G31">
        <f>SUM('Raw Data'!G30:G41)</f>
        <v>45140000</v>
      </c>
      <c r="H31">
        <f>SUM('Raw Data'!H30:H41)</f>
        <v>121129000</v>
      </c>
      <c r="I31">
        <f>SUM('Raw Data'!I30:I41)</f>
        <v>61124000</v>
      </c>
      <c r="J31">
        <f>SUM('Raw Data'!J30:J41)</f>
        <v>18087000</v>
      </c>
      <c r="K31">
        <f>SUM('Raw Data'!K30:K41)</f>
        <v>23412000</v>
      </c>
      <c r="L31">
        <f>SUM('Raw Data'!L30:L41)</f>
        <v>75303000</v>
      </c>
      <c r="M31">
        <f>SUM('Raw Data'!M30:M41)</f>
        <v>7219000</v>
      </c>
      <c r="N31">
        <f>SUM('Raw Data'!N30:N41)</f>
        <v>24070000</v>
      </c>
      <c r="O31">
        <f>SUM('Raw Data'!O30:O41)</f>
        <v>71369000</v>
      </c>
      <c r="P31">
        <f>SUM('Raw Data'!P30:P41)</f>
        <v>7944000</v>
      </c>
      <c r="Q31">
        <f>SUM('Raw Data'!Q30:Q41)</f>
        <v>2031000</v>
      </c>
      <c r="R31">
        <f>SUM('Raw Data'!R30:R41)</f>
        <v>6597000</v>
      </c>
      <c r="S31">
        <f>SUM('Raw Data'!S30:S41)</f>
        <v>588000</v>
      </c>
      <c r="T31">
        <f>SUM('Raw Data'!T30:T41)</f>
        <v>5424000</v>
      </c>
      <c r="U31">
        <f>SUM('Raw Data'!U30:U41)</f>
        <v>9285000</v>
      </c>
      <c r="V31" s="91">
        <f>SUM('Raw Data'!V30:V41)</f>
        <v>610000</v>
      </c>
      <c r="W31" s="91">
        <f>SUM('Raw Data'!W30:W41)</f>
        <v>498185000</v>
      </c>
    </row>
    <row r="32" spans="1:23">
      <c r="A32" s="22">
        <f>'Raw Data'!B31</f>
        <v>41030</v>
      </c>
      <c r="B32" s="22">
        <f>'Raw Data'!B42</f>
        <v>41365</v>
      </c>
      <c r="C32">
        <f>SUM('Raw Data'!C31:C42)</f>
        <v>4951000</v>
      </c>
      <c r="D32">
        <f>SUM('Raw Data'!D31:D42)</f>
        <v>399000</v>
      </c>
      <c r="E32">
        <f>SUM('Raw Data'!E31:E42)</f>
        <v>1798000</v>
      </c>
      <c r="F32">
        <f>SUM('Raw Data'!F31:F42)</f>
        <v>10835000</v>
      </c>
      <c r="G32">
        <f>SUM('Raw Data'!G31:G42)</f>
        <v>45524000</v>
      </c>
      <c r="H32">
        <f>SUM('Raw Data'!H31:H42)</f>
        <v>123298000</v>
      </c>
      <c r="I32">
        <f>SUM('Raw Data'!I31:I42)</f>
        <v>62332000</v>
      </c>
      <c r="J32">
        <f>SUM('Raw Data'!J31:J42)</f>
        <v>15904000</v>
      </c>
      <c r="K32">
        <f>SUM('Raw Data'!K31:K42)</f>
        <v>22267000</v>
      </c>
      <c r="L32">
        <f>SUM('Raw Data'!L31:L42)</f>
        <v>77019000</v>
      </c>
      <c r="M32">
        <f>SUM('Raw Data'!M31:M42)</f>
        <v>6902000</v>
      </c>
      <c r="N32">
        <f>SUM('Raw Data'!N31:N42)</f>
        <v>21421000</v>
      </c>
      <c r="O32">
        <f>SUM('Raw Data'!O31:O42)</f>
        <v>67368000</v>
      </c>
      <c r="P32">
        <f>SUM('Raw Data'!P31:P42)</f>
        <v>5728000</v>
      </c>
      <c r="Q32">
        <f>SUM('Raw Data'!Q31:Q42)</f>
        <v>2118000</v>
      </c>
      <c r="R32">
        <f>SUM('Raw Data'!R31:R42)</f>
        <v>5822000</v>
      </c>
      <c r="S32">
        <f>SUM('Raw Data'!S31:S42)</f>
        <v>566000</v>
      </c>
      <c r="T32">
        <f>SUM('Raw Data'!T31:T42)</f>
        <v>5278000</v>
      </c>
      <c r="U32">
        <f>SUM('Raw Data'!U31:U42)</f>
        <v>9749000</v>
      </c>
      <c r="V32" s="91">
        <f>SUM('Raw Data'!V31:V42)</f>
        <v>620000</v>
      </c>
      <c r="W32" s="91">
        <f>SUM('Raw Data'!W31:W42)</f>
        <v>489904000</v>
      </c>
    </row>
    <row r="33" spans="1:23">
      <c r="A33" s="22">
        <f>'Raw Data'!B32</f>
        <v>41061</v>
      </c>
      <c r="B33" s="22">
        <f>'Raw Data'!B43</f>
        <v>41395</v>
      </c>
      <c r="C33">
        <f>SUM('Raw Data'!C32:C43)</f>
        <v>4873000</v>
      </c>
      <c r="D33">
        <f>SUM('Raw Data'!D32:D43)</f>
        <v>360000</v>
      </c>
      <c r="E33">
        <f>SUM('Raw Data'!E32:E43)</f>
        <v>1421000</v>
      </c>
      <c r="F33">
        <f>SUM('Raw Data'!F32:F43)</f>
        <v>10281000</v>
      </c>
      <c r="G33">
        <f>SUM('Raw Data'!G32:G43)</f>
        <v>40528000</v>
      </c>
      <c r="H33">
        <f>SUM('Raw Data'!H32:H43)</f>
        <v>118663000</v>
      </c>
      <c r="I33">
        <f>SUM('Raw Data'!I32:I43)</f>
        <v>57309000</v>
      </c>
      <c r="J33">
        <f>SUM('Raw Data'!J32:J43)</f>
        <v>15561000</v>
      </c>
      <c r="K33">
        <f>SUM('Raw Data'!K32:K43)</f>
        <v>20892000</v>
      </c>
      <c r="L33">
        <f>SUM('Raw Data'!L32:L43)</f>
        <v>75039000</v>
      </c>
      <c r="M33">
        <f>SUM('Raw Data'!M32:M43)</f>
        <v>6953000</v>
      </c>
      <c r="N33">
        <f>SUM('Raw Data'!N32:N43)</f>
        <v>22119000</v>
      </c>
      <c r="O33">
        <f>SUM('Raw Data'!O32:O43)</f>
        <v>64512000</v>
      </c>
      <c r="P33">
        <f>SUM('Raw Data'!P32:P43)</f>
        <v>5732000</v>
      </c>
      <c r="Q33">
        <f>SUM('Raw Data'!Q32:Q43)</f>
        <v>1048000</v>
      </c>
      <c r="R33">
        <f>SUM('Raw Data'!R32:R43)</f>
        <v>5750000</v>
      </c>
      <c r="S33">
        <f>SUM('Raw Data'!S32:S43)</f>
        <v>-91000</v>
      </c>
      <c r="T33">
        <f>SUM('Raw Data'!T32:T43)</f>
        <v>5522000</v>
      </c>
      <c r="U33">
        <f>SUM('Raw Data'!U32:U43)</f>
        <v>9650000</v>
      </c>
      <c r="V33" s="91">
        <f>SUM('Raw Data'!V32:V43)</f>
        <v>637000</v>
      </c>
      <c r="W33" s="91">
        <f>SUM('Raw Data'!W32:W43)</f>
        <v>466764000</v>
      </c>
    </row>
    <row r="34" spans="1:23">
      <c r="A34" s="22">
        <f>'Raw Data'!B33</f>
        <v>41091</v>
      </c>
      <c r="B34" s="22">
        <f>'Raw Data'!B44</f>
        <v>41426</v>
      </c>
      <c r="C34">
        <f>SUM('Raw Data'!C33:C44)</f>
        <v>4828000</v>
      </c>
      <c r="D34">
        <f>SUM('Raw Data'!D33:D44)</f>
        <v>361000</v>
      </c>
      <c r="E34">
        <f>SUM('Raw Data'!E33:E44)</f>
        <v>1229000</v>
      </c>
      <c r="F34">
        <f>SUM('Raw Data'!F33:F44)</f>
        <v>11023000</v>
      </c>
      <c r="G34">
        <f>SUM('Raw Data'!G33:G44)</f>
        <v>41047000</v>
      </c>
      <c r="H34">
        <f>SUM('Raw Data'!H33:H44)</f>
        <v>113950000</v>
      </c>
      <c r="I34">
        <f>SUM('Raw Data'!I33:I44)</f>
        <v>61086000</v>
      </c>
      <c r="J34">
        <f>SUM('Raw Data'!J33:J44)</f>
        <v>14176000</v>
      </c>
      <c r="K34">
        <f>SUM('Raw Data'!K33:K44)</f>
        <v>21429000</v>
      </c>
      <c r="L34">
        <f>SUM('Raw Data'!L33:L44)</f>
        <v>72579000</v>
      </c>
      <c r="M34">
        <f>SUM('Raw Data'!M33:M44)</f>
        <v>7262000</v>
      </c>
      <c r="N34">
        <f>SUM('Raw Data'!N33:N44)</f>
        <v>21929000</v>
      </c>
      <c r="O34">
        <f>SUM('Raw Data'!O33:O44)</f>
        <v>66687000</v>
      </c>
      <c r="P34">
        <f>SUM('Raw Data'!P33:P44)</f>
        <v>5487000</v>
      </c>
      <c r="Q34">
        <f>SUM('Raw Data'!Q33:Q44)</f>
        <v>904000</v>
      </c>
      <c r="R34">
        <f>SUM('Raw Data'!R33:R44)</f>
        <v>5514000</v>
      </c>
      <c r="S34">
        <f>SUM('Raw Data'!S33:S44)</f>
        <v>-16000</v>
      </c>
      <c r="T34">
        <f>SUM('Raw Data'!T33:T44)</f>
        <v>5957000</v>
      </c>
      <c r="U34">
        <f>SUM('Raw Data'!U33:U44)</f>
        <v>7016000</v>
      </c>
      <c r="V34" s="91">
        <f>SUM('Raw Data'!V33:V44)</f>
        <v>674000</v>
      </c>
      <c r="W34" s="91">
        <f>SUM('Raw Data'!W33:W44)</f>
        <v>463128000</v>
      </c>
    </row>
    <row r="35" spans="1:23">
      <c r="A35" s="22">
        <f>'Raw Data'!B34</f>
        <v>41122</v>
      </c>
      <c r="B35" s="22">
        <f>'Raw Data'!B45</f>
        <v>41456</v>
      </c>
      <c r="C35">
        <f>SUM('Raw Data'!C34:C45)</f>
        <v>4868000</v>
      </c>
      <c r="D35">
        <f>SUM('Raw Data'!D34:D45)</f>
        <v>362000</v>
      </c>
      <c r="E35">
        <f>SUM('Raw Data'!E34:E45)</f>
        <v>1230000</v>
      </c>
      <c r="F35">
        <f>SUM('Raw Data'!F34:F45)</f>
        <v>11130000</v>
      </c>
      <c r="G35">
        <f>SUM('Raw Data'!G34:G45)</f>
        <v>41628000</v>
      </c>
      <c r="H35">
        <f>SUM('Raw Data'!H34:H45)</f>
        <v>112238000</v>
      </c>
      <c r="I35">
        <f>SUM('Raw Data'!I34:I45)</f>
        <v>56926000</v>
      </c>
      <c r="J35">
        <f>SUM('Raw Data'!J34:J45)</f>
        <v>14937000</v>
      </c>
      <c r="K35">
        <f>SUM('Raw Data'!K34:K45)</f>
        <v>21713000</v>
      </c>
      <c r="L35">
        <f>SUM('Raw Data'!L34:L45)</f>
        <v>73457000</v>
      </c>
      <c r="M35">
        <f>SUM('Raw Data'!M34:M45)</f>
        <v>7168000</v>
      </c>
      <c r="N35">
        <f>SUM('Raw Data'!N34:N45)</f>
        <v>22277000</v>
      </c>
      <c r="O35">
        <f>SUM('Raw Data'!O34:O45)</f>
        <v>66278000</v>
      </c>
      <c r="P35">
        <f>SUM('Raw Data'!P34:P45)</f>
        <v>5521000</v>
      </c>
      <c r="Q35">
        <f>SUM('Raw Data'!Q34:Q45)</f>
        <v>884000</v>
      </c>
      <c r="R35">
        <f>SUM('Raw Data'!R34:R45)</f>
        <v>5641000</v>
      </c>
      <c r="S35">
        <f>SUM('Raw Data'!S34:S45)</f>
        <v>121000</v>
      </c>
      <c r="T35">
        <f>SUM('Raw Data'!T34:T45)</f>
        <v>5946000</v>
      </c>
      <c r="U35">
        <f>SUM('Raw Data'!U34:U45)</f>
        <v>6196000</v>
      </c>
      <c r="V35" s="91">
        <f>SUM('Raw Data'!V34:V45)</f>
        <v>673000</v>
      </c>
      <c r="W35" s="91">
        <f>SUM('Raw Data'!W34:W45)</f>
        <v>459202000</v>
      </c>
    </row>
    <row r="36" spans="1:23">
      <c r="A36" s="22">
        <f>'Raw Data'!B35</f>
        <v>41153</v>
      </c>
      <c r="B36" s="22">
        <f>'Raw Data'!B46</f>
        <v>41487</v>
      </c>
      <c r="C36">
        <f>SUM('Raw Data'!C35:C46)</f>
        <v>5159000</v>
      </c>
      <c r="D36">
        <f>SUM('Raw Data'!D35:D46)</f>
        <v>357000</v>
      </c>
      <c r="E36">
        <f>SUM('Raw Data'!E35:E46)</f>
        <v>1554000</v>
      </c>
      <c r="F36">
        <f>SUM('Raw Data'!F35:F46)</f>
        <v>11212000</v>
      </c>
      <c r="G36">
        <f>SUM('Raw Data'!G35:G46)</f>
        <v>41392000</v>
      </c>
      <c r="H36">
        <f>SUM('Raw Data'!H35:H46)</f>
        <v>111542000</v>
      </c>
      <c r="I36">
        <f>SUM('Raw Data'!I35:I46)</f>
        <v>55639000</v>
      </c>
      <c r="J36">
        <f>SUM('Raw Data'!J35:J46)</f>
        <v>15206000</v>
      </c>
      <c r="K36">
        <f>SUM('Raw Data'!K35:K46)</f>
        <v>24185000</v>
      </c>
      <c r="L36">
        <f>SUM('Raw Data'!L35:L46)</f>
        <v>77872000</v>
      </c>
      <c r="M36">
        <f>SUM('Raw Data'!M35:M46)</f>
        <v>7870000</v>
      </c>
      <c r="N36">
        <f>SUM('Raw Data'!N35:N46)</f>
        <v>22426000</v>
      </c>
      <c r="O36">
        <f>SUM('Raw Data'!O35:O46)</f>
        <v>66240000</v>
      </c>
      <c r="P36">
        <f>SUM('Raw Data'!P35:P46)</f>
        <v>5580000</v>
      </c>
      <c r="Q36">
        <f>SUM('Raw Data'!Q35:Q46)</f>
        <v>957000</v>
      </c>
      <c r="R36">
        <f>SUM('Raw Data'!R35:R46)</f>
        <v>5628000</v>
      </c>
      <c r="S36">
        <f>SUM('Raw Data'!S35:S46)</f>
        <v>116000</v>
      </c>
      <c r="T36">
        <f>SUM('Raw Data'!T35:T46)</f>
        <v>5954000</v>
      </c>
      <c r="U36">
        <f>SUM('Raw Data'!U35:U46)</f>
        <v>6174000</v>
      </c>
      <c r="V36" s="91">
        <f>SUM('Raw Data'!V35:V46)</f>
        <v>674000</v>
      </c>
      <c r="W36" s="91">
        <f>SUM('Raw Data'!W35:W46)</f>
        <v>465744000</v>
      </c>
    </row>
    <row r="37" spans="1:23">
      <c r="A37" s="22">
        <f>'Raw Data'!B36</f>
        <v>41183</v>
      </c>
      <c r="B37" s="22">
        <f>'Raw Data'!B47</f>
        <v>41518</v>
      </c>
      <c r="C37">
        <f>SUM('Raw Data'!C36:C47)</f>
        <v>4829000</v>
      </c>
      <c r="D37">
        <f>SUM('Raw Data'!D36:D47)</f>
        <v>319000</v>
      </c>
      <c r="E37">
        <f>SUM('Raw Data'!E36:E47)</f>
        <v>1193000</v>
      </c>
      <c r="F37">
        <f>SUM('Raw Data'!F36:F47)</f>
        <v>13218000</v>
      </c>
      <c r="G37">
        <f>SUM('Raw Data'!G36:G47)</f>
        <v>43024000</v>
      </c>
      <c r="H37">
        <f>SUM('Raw Data'!H36:H47)</f>
        <v>111686000</v>
      </c>
      <c r="I37">
        <f>SUM('Raw Data'!I36:I47)</f>
        <v>58376000</v>
      </c>
      <c r="J37">
        <f>SUM('Raw Data'!J36:J47)</f>
        <v>14877000</v>
      </c>
      <c r="K37">
        <f>SUM('Raw Data'!K36:K47)</f>
        <v>22743000</v>
      </c>
      <c r="L37">
        <f>SUM('Raw Data'!L36:L47)</f>
        <v>80467000</v>
      </c>
      <c r="M37">
        <f>SUM('Raw Data'!M36:M47)</f>
        <v>9510000</v>
      </c>
      <c r="N37">
        <f>SUM('Raw Data'!N36:N47)</f>
        <v>21881000</v>
      </c>
      <c r="O37">
        <f>SUM('Raw Data'!O36:O47)</f>
        <v>70875000</v>
      </c>
      <c r="P37">
        <f>SUM('Raw Data'!P36:P47)</f>
        <v>5966000</v>
      </c>
      <c r="Q37">
        <f>SUM('Raw Data'!Q36:Q47)</f>
        <v>1062000</v>
      </c>
      <c r="R37">
        <f>SUM('Raw Data'!R36:R47)</f>
        <v>5936000</v>
      </c>
      <c r="S37">
        <f>SUM('Raw Data'!S36:S47)</f>
        <v>21000</v>
      </c>
      <c r="T37">
        <f>SUM('Raw Data'!T36:T47)</f>
        <v>5472000</v>
      </c>
      <c r="U37">
        <f>SUM('Raw Data'!U36:U47)</f>
        <v>7225000</v>
      </c>
      <c r="V37" s="91">
        <f>SUM('Raw Data'!V36:V47)</f>
        <v>749000</v>
      </c>
      <c r="W37" s="91">
        <f>SUM('Raw Data'!W36:W47)</f>
        <v>479435000</v>
      </c>
    </row>
    <row r="38" spans="1:23">
      <c r="A38" s="22">
        <f>'Raw Data'!B37</f>
        <v>41214</v>
      </c>
      <c r="B38" s="22">
        <f>'Raw Data'!B48</f>
        <v>41548</v>
      </c>
      <c r="C38">
        <f>SUM('Raw Data'!C37:C48)</f>
        <v>5314000</v>
      </c>
      <c r="D38">
        <f>SUM('Raw Data'!D37:D48)</f>
        <v>347000</v>
      </c>
      <c r="E38">
        <f>SUM('Raw Data'!E37:E48)</f>
        <v>998000</v>
      </c>
      <c r="F38">
        <f>SUM('Raw Data'!F37:F48)</f>
        <v>12756000</v>
      </c>
      <c r="G38">
        <f>SUM('Raw Data'!G37:G48)</f>
        <v>43400000</v>
      </c>
      <c r="H38">
        <f>SUM('Raw Data'!H37:H48)</f>
        <v>110724000</v>
      </c>
      <c r="I38">
        <f>SUM('Raw Data'!I37:I48)</f>
        <v>57339000</v>
      </c>
      <c r="J38">
        <f>SUM('Raw Data'!J37:J48)</f>
        <v>14540000</v>
      </c>
      <c r="K38">
        <f>SUM('Raw Data'!K37:K48)</f>
        <v>21644000</v>
      </c>
      <c r="L38">
        <f>SUM('Raw Data'!L37:L48)</f>
        <v>78134000</v>
      </c>
      <c r="M38">
        <f>SUM('Raw Data'!M37:M48)</f>
        <v>9615000</v>
      </c>
      <c r="N38">
        <f>SUM('Raw Data'!N37:N48)</f>
        <v>20802000</v>
      </c>
      <c r="O38">
        <f>SUM('Raw Data'!O37:O48)</f>
        <v>68467000</v>
      </c>
      <c r="P38">
        <f>SUM('Raw Data'!P37:P48)</f>
        <v>5975000</v>
      </c>
      <c r="Q38">
        <f>SUM('Raw Data'!Q37:Q48)</f>
        <v>1041000</v>
      </c>
      <c r="R38">
        <f>SUM('Raw Data'!R37:R48)</f>
        <v>5925000</v>
      </c>
      <c r="S38">
        <f>SUM('Raw Data'!S37:S48)</f>
        <v>13000</v>
      </c>
      <c r="T38">
        <f>SUM('Raw Data'!T37:T48)</f>
        <v>5434000</v>
      </c>
      <c r="U38">
        <f>SUM('Raw Data'!U37:U48)</f>
        <v>7539000</v>
      </c>
      <c r="V38" s="91">
        <f>SUM('Raw Data'!V37:V48)</f>
        <v>756000</v>
      </c>
      <c r="W38" s="91">
        <f>SUM('Raw Data'!W37:W48)</f>
        <v>470768000</v>
      </c>
    </row>
    <row r="39" spans="1:23">
      <c r="A39" s="22">
        <f>'Raw Data'!B38</f>
        <v>41244</v>
      </c>
      <c r="B39" s="22">
        <f>'Raw Data'!B49</f>
        <v>41579</v>
      </c>
      <c r="C39">
        <f>SUM('Raw Data'!C38:C49)</f>
        <v>5775000</v>
      </c>
      <c r="D39">
        <f>SUM('Raw Data'!D38:D49)</f>
        <v>319000</v>
      </c>
      <c r="E39">
        <f>SUM('Raw Data'!E38:E49)</f>
        <v>901000</v>
      </c>
      <c r="F39">
        <f>SUM('Raw Data'!F38:F49)</f>
        <v>12217000</v>
      </c>
      <c r="G39">
        <f>SUM('Raw Data'!G38:G49)</f>
        <v>39379000</v>
      </c>
      <c r="H39">
        <f>SUM('Raw Data'!H38:H49)</f>
        <v>109351000</v>
      </c>
      <c r="I39">
        <f>SUM('Raw Data'!I38:I49)</f>
        <v>57684000</v>
      </c>
      <c r="J39">
        <f>SUM('Raw Data'!J38:J49)</f>
        <v>13544000</v>
      </c>
      <c r="K39">
        <f>SUM('Raw Data'!K38:K49)</f>
        <v>21913000</v>
      </c>
      <c r="L39">
        <f>SUM('Raw Data'!L38:L49)</f>
        <v>74321000</v>
      </c>
      <c r="M39">
        <f>SUM('Raw Data'!M38:M49)</f>
        <v>9359000</v>
      </c>
      <c r="N39">
        <f>SUM('Raw Data'!N38:N49)</f>
        <v>19872000</v>
      </c>
      <c r="O39">
        <f>SUM('Raw Data'!O38:O49)</f>
        <v>61931000</v>
      </c>
      <c r="P39">
        <f>SUM('Raw Data'!P38:P49)</f>
        <v>6043000</v>
      </c>
      <c r="Q39">
        <f>SUM('Raw Data'!Q38:Q49)</f>
        <v>1051000</v>
      </c>
      <c r="R39">
        <f>SUM('Raw Data'!R38:R49)</f>
        <v>5740000</v>
      </c>
      <c r="S39">
        <f>SUM('Raw Data'!S38:S49)</f>
        <v>-32000</v>
      </c>
      <c r="T39">
        <f>SUM('Raw Data'!T38:T49)</f>
        <v>5198000</v>
      </c>
      <c r="U39">
        <f>SUM('Raw Data'!U38:U49)</f>
        <v>7612000</v>
      </c>
      <c r="V39" s="91">
        <f>SUM('Raw Data'!V38:V49)</f>
        <v>769000</v>
      </c>
      <c r="W39" s="91">
        <f>SUM('Raw Data'!W38:W49)</f>
        <v>452950000</v>
      </c>
    </row>
    <row r="40" spans="1:23">
      <c r="A40" s="22">
        <f>'Raw Data'!B39</f>
        <v>41275</v>
      </c>
      <c r="B40" s="22">
        <f>'Raw Data'!B50</f>
        <v>41609</v>
      </c>
      <c r="C40">
        <f>SUM('Raw Data'!C39:C50)</f>
        <v>5891000</v>
      </c>
      <c r="D40">
        <f>SUM('Raw Data'!D39:D50)</f>
        <v>375000</v>
      </c>
      <c r="E40">
        <f>SUM('Raw Data'!E39:E50)</f>
        <v>981000</v>
      </c>
      <c r="F40">
        <f>SUM('Raw Data'!F39:F50)</f>
        <v>12284000</v>
      </c>
      <c r="G40">
        <f>SUM('Raw Data'!G39:G50)</f>
        <v>40926000</v>
      </c>
      <c r="H40">
        <f>SUM('Raw Data'!H39:H50)</f>
        <v>107002000</v>
      </c>
      <c r="I40">
        <f>SUM('Raw Data'!I39:I50)</f>
        <v>54893000</v>
      </c>
      <c r="J40">
        <f>SUM('Raw Data'!J39:J50)</f>
        <v>14833000</v>
      </c>
      <c r="K40">
        <f>SUM('Raw Data'!K39:K50)</f>
        <v>22504000</v>
      </c>
      <c r="L40">
        <f>SUM('Raw Data'!L39:L50)</f>
        <v>73520000</v>
      </c>
      <c r="M40">
        <f>SUM('Raw Data'!M39:M50)</f>
        <v>10220000</v>
      </c>
      <c r="N40">
        <f>SUM('Raw Data'!N39:N50)</f>
        <v>18574000</v>
      </c>
      <c r="O40">
        <f>SUM('Raw Data'!O39:O50)</f>
        <v>57580000</v>
      </c>
      <c r="P40">
        <f>SUM('Raw Data'!P39:P50)</f>
        <v>6921000</v>
      </c>
      <c r="Q40">
        <f>SUM('Raw Data'!Q39:Q50)</f>
        <v>728000</v>
      </c>
      <c r="R40">
        <f>SUM('Raw Data'!R39:R50)</f>
        <v>4665000</v>
      </c>
      <c r="S40">
        <f>SUM('Raw Data'!S39:S50)</f>
        <v>12000</v>
      </c>
      <c r="T40">
        <f>SUM('Raw Data'!T39:T50)</f>
        <v>5572000</v>
      </c>
      <c r="U40">
        <f>SUM('Raw Data'!U39:U50)</f>
        <v>8392000</v>
      </c>
      <c r="V40" s="91">
        <f>SUM('Raw Data'!V39:V50)</f>
        <v>962000</v>
      </c>
      <c r="W40" s="91">
        <f>SUM('Raw Data'!W39:W50)</f>
        <v>446840000</v>
      </c>
    </row>
    <row r="41" spans="1:23">
      <c r="A41" s="22">
        <f>'Raw Data'!B40</f>
        <v>41306</v>
      </c>
      <c r="B41" s="22">
        <f>'Raw Data'!B51</f>
        <v>41640</v>
      </c>
      <c r="C41">
        <f>SUM('Raw Data'!C40:C51)</f>
        <v>6132000</v>
      </c>
      <c r="D41">
        <f>SUM('Raw Data'!D40:D51)</f>
        <v>444000</v>
      </c>
      <c r="E41">
        <f>SUM('Raw Data'!E40:E51)</f>
        <v>0</v>
      </c>
      <c r="F41">
        <f>SUM('Raw Data'!F40:F51)</f>
        <v>11266000</v>
      </c>
      <c r="G41">
        <f>SUM('Raw Data'!G40:G51)</f>
        <v>29148000</v>
      </c>
      <c r="H41">
        <f>SUM('Raw Data'!H40:H51)</f>
        <v>103020000</v>
      </c>
      <c r="I41">
        <f>SUM('Raw Data'!I40:I51)</f>
        <v>51934000</v>
      </c>
      <c r="J41">
        <f>SUM('Raw Data'!J40:J51)</f>
        <v>14734000</v>
      </c>
      <c r="K41">
        <f>SUM('Raw Data'!K40:K51)</f>
        <v>26415000</v>
      </c>
      <c r="L41">
        <f>SUM('Raw Data'!L40:L51)</f>
        <v>68326000</v>
      </c>
      <c r="M41">
        <f>SUM('Raw Data'!M40:M51)</f>
        <v>11369000</v>
      </c>
      <c r="N41">
        <f>SUM('Raw Data'!N40:N51)</f>
        <v>16982000</v>
      </c>
      <c r="O41">
        <f>SUM('Raw Data'!O40:O51)</f>
        <v>57697000</v>
      </c>
      <c r="P41">
        <f>SUM('Raw Data'!P40:P51)</f>
        <v>7070000</v>
      </c>
      <c r="Q41">
        <f>SUM('Raw Data'!Q40:Q51)</f>
        <v>295000</v>
      </c>
      <c r="R41">
        <f>SUM('Raw Data'!R40:R51)</f>
        <v>4669000</v>
      </c>
      <c r="S41">
        <f>SUM('Raw Data'!S40:S51)</f>
        <v>-50000</v>
      </c>
      <c r="T41">
        <f>SUM('Raw Data'!T40:T51)</f>
        <v>5842000</v>
      </c>
      <c r="U41">
        <f>SUM('Raw Data'!U40:U51)</f>
        <v>6935000</v>
      </c>
      <c r="V41" s="91">
        <f>SUM('Raw Data'!V40:V51)</f>
        <v>920000</v>
      </c>
      <c r="W41" s="91">
        <f>SUM('Raw Data'!W40:W51)</f>
        <v>423152000</v>
      </c>
    </row>
    <row r="42" spans="1:23">
      <c r="A42" s="22">
        <f>'Raw Data'!B41</f>
        <v>41334</v>
      </c>
      <c r="B42" s="22">
        <f>'Raw Data'!B52</f>
        <v>41671</v>
      </c>
      <c r="C42">
        <f>SUM('Raw Data'!C41:C52)</f>
        <v>6592000</v>
      </c>
      <c r="D42">
        <f>SUM('Raw Data'!D41:D52)</f>
        <v>539000</v>
      </c>
      <c r="E42">
        <f>SUM('Raw Data'!E41:E52)</f>
        <v>-6000</v>
      </c>
      <c r="F42">
        <f>SUM('Raw Data'!F41:F52)</f>
        <v>11095000</v>
      </c>
      <c r="G42">
        <f>SUM('Raw Data'!G41:G52)</f>
        <v>27924000</v>
      </c>
      <c r="H42">
        <f>SUM('Raw Data'!H41:H52)</f>
        <v>101918000</v>
      </c>
      <c r="I42">
        <f>SUM('Raw Data'!I41:I52)</f>
        <v>51177000</v>
      </c>
      <c r="J42">
        <f>SUM('Raw Data'!J41:J52)</f>
        <v>14695000</v>
      </c>
      <c r="K42">
        <f>SUM('Raw Data'!K41:K52)</f>
        <v>30876000</v>
      </c>
      <c r="L42">
        <f>SUM('Raw Data'!L41:L52)</f>
        <v>64978000</v>
      </c>
      <c r="M42">
        <f>SUM('Raw Data'!M41:M52)</f>
        <v>11346000</v>
      </c>
      <c r="N42">
        <f>SUM('Raw Data'!N41:N52)</f>
        <v>16673000</v>
      </c>
      <c r="O42">
        <f>SUM('Raw Data'!O41:O52)</f>
        <v>59246000</v>
      </c>
      <c r="P42">
        <f>SUM('Raw Data'!P41:P52)</f>
        <v>6787000</v>
      </c>
      <c r="Q42">
        <f>SUM('Raw Data'!Q41:Q52)</f>
        <v>345000</v>
      </c>
      <c r="R42">
        <f>SUM('Raw Data'!R41:R52)</f>
        <v>4454000</v>
      </c>
      <c r="S42">
        <f>SUM('Raw Data'!S41:S52)</f>
        <v>-55000</v>
      </c>
      <c r="T42">
        <f>SUM('Raw Data'!T41:T52)</f>
        <v>5836000</v>
      </c>
      <c r="U42">
        <f>SUM('Raw Data'!U41:U52)</f>
        <v>6749000</v>
      </c>
      <c r="V42" s="91">
        <f>SUM('Raw Data'!V41:V52)</f>
        <v>874000</v>
      </c>
      <c r="W42" s="91">
        <f>SUM('Raw Data'!W41:W52)</f>
        <v>422047000</v>
      </c>
    </row>
    <row r="43" spans="1:23">
      <c r="A43" s="22">
        <f>'Raw Data'!B42</f>
        <v>41365</v>
      </c>
      <c r="B43" s="22">
        <f>'Raw Data'!B53</f>
        <v>41699</v>
      </c>
      <c r="C43">
        <f>SUM('Raw Data'!C42:C53)</f>
        <v>6740000</v>
      </c>
      <c r="D43">
        <f>SUM('Raw Data'!D42:D53)</f>
        <v>588000</v>
      </c>
      <c r="E43">
        <f>SUM('Raw Data'!E42:E53)</f>
        <v>-349000</v>
      </c>
      <c r="F43">
        <f>SUM('Raw Data'!F42:F53)</f>
        <v>11013000</v>
      </c>
      <c r="G43">
        <f>SUM('Raw Data'!G42:G53)</f>
        <v>24968000</v>
      </c>
      <c r="H43">
        <f>SUM('Raw Data'!H42:H53)</f>
        <v>104595000</v>
      </c>
      <c r="I43">
        <f>SUM('Raw Data'!I42:I53)</f>
        <v>64098000</v>
      </c>
      <c r="J43">
        <f>SUM('Raw Data'!J42:J53)</f>
        <v>15159000</v>
      </c>
      <c r="K43">
        <f>SUM('Raw Data'!K42:K53)</f>
        <v>30457000</v>
      </c>
      <c r="L43">
        <f>SUM('Raw Data'!L42:L53)</f>
        <v>67398000</v>
      </c>
      <c r="M43">
        <f>SUM('Raw Data'!M42:M53)</f>
        <v>11859000</v>
      </c>
      <c r="N43">
        <f>SUM('Raw Data'!N42:N53)</f>
        <v>16760000</v>
      </c>
      <c r="O43">
        <f>SUM('Raw Data'!O42:O53)</f>
        <v>51430000</v>
      </c>
      <c r="P43">
        <f>SUM('Raw Data'!P42:P53)</f>
        <v>6641000</v>
      </c>
      <c r="Q43">
        <f>SUM('Raw Data'!Q42:Q53)</f>
        <v>498000</v>
      </c>
      <c r="R43">
        <f>SUM('Raw Data'!R42:R53)</f>
        <v>4456000</v>
      </c>
      <c r="S43">
        <f>SUM('Raw Data'!S42:S53)</f>
        <v>-106000</v>
      </c>
      <c r="T43">
        <f>SUM('Raw Data'!T42:T53)</f>
        <v>5851000</v>
      </c>
      <c r="U43">
        <f>SUM('Raw Data'!U42:U53)</f>
        <v>7349000</v>
      </c>
      <c r="V43" s="91">
        <f>SUM('Raw Data'!V42:V53)</f>
        <v>874000</v>
      </c>
      <c r="W43" s="91">
        <f>SUM('Raw Data'!W42:W53)</f>
        <v>430282000</v>
      </c>
    </row>
    <row r="44" spans="1:23">
      <c r="A44" s="22">
        <f>'Raw Data'!B43</f>
        <v>41395</v>
      </c>
      <c r="B44" s="22">
        <f>'Raw Data'!B54</f>
        <v>41730</v>
      </c>
      <c r="C44">
        <f>SUM('Raw Data'!C43:C54)</f>
        <v>7459000</v>
      </c>
      <c r="D44">
        <f>SUM('Raw Data'!D43:D54)</f>
        <v>602000</v>
      </c>
      <c r="E44">
        <f>SUM('Raw Data'!E43:E54)</f>
        <v>-185000</v>
      </c>
      <c r="F44">
        <f>SUM('Raw Data'!F43:F54)</f>
        <v>10747000</v>
      </c>
      <c r="G44">
        <f>SUM('Raw Data'!G43:G54)</f>
        <v>28291000</v>
      </c>
      <c r="H44">
        <f>SUM('Raw Data'!H43:H54)</f>
        <v>102526000</v>
      </c>
      <c r="I44">
        <f>SUM('Raw Data'!I43:I54)</f>
        <v>64472000</v>
      </c>
      <c r="J44">
        <f>SUM('Raw Data'!J43:J54)</f>
        <v>16252000</v>
      </c>
      <c r="K44">
        <f>SUM('Raw Data'!K43:K54)</f>
        <v>41312000</v>
      </c>
      <c r="L44">
        <f>SUM('Raw Data'!L43:L54)</f>
        <v>74629000</v>
      </c>
      <c r="M44">
        <f>SUM('Raw Data'!M43:M54)</f>
        <v>12034000</v>
      </c>
      <c r="N44">
        <f>SUM('Raw Data'!N43:N54)</f>
        <v>16900000</v>
      </c>
      <c r="O44">
        <f>SUM('Raw Data'!O43:O54)</f>
        <v>55014000</v>
      </c>
      <c r="P44">
        <f>SUM('Raw Data'!P43:P54)</f>
        <v>9094000</v>
      </c>
      <c r="Q44">
        <f>SUM('Raw Data'!Q43:Q54)</f>
        <v>315000</v>
      </c>
      <c r="R44">
        <f>SUM('Raw Data'!R43:R54)</f>
        <v>4946000</v>
      </c>
      <c r="S44">
        <f>SUM('Raw Data'!S43:S54)</f>
        <v>-102000</v>
      </c>
      <c r="T44">
        <f>SUM('Raw Data'!T43:T54)</f>
        <v>6170000</v>
      </c>
      <c r="U44">
        <f>SUM('Raw Data'!U43:U54)</f>
        <v>8026000</v>
      </c>
      <c r="V44" s="91">
        <f>SUM('Raw Data'!V43:V54)</f>
        <v>930000</v>
      </c>
      <c r="W44" s="91">
        <f>SUM('Raw Data'!W43:W54)</f>
        <v>459437000</v>
      </c>
    </row>
    <row r="45" spans="1:23">
      <c r="A45" s="22">
        <f>'Raw Data'!B44</f>
        <v>41426</v>
      </c>
      <c r="B45" s="22">
        <f>'Raw Data'!B55</f>
        <v>41760</v>
      </c>
      <c r="C45">
        <f>SUM('Raw Data'!C44:C55)</f>
        <v>7816000</v>
      </c>
      <c r="D45">
        <f>SUM('Raw Data'!D44:D55)</f>
        <v>621000</v>
      </c>
      <c r="E45">
        <f>SUM('Raw Data'!E44:E55)</f>
        <v>326000</v>
      </c>
      <c r="F45">
        <f>SUM('Raw Data'!F44:F55)</f>
        <v>11091000</v>
      </c>
      <c r="G45">
        <f>SUM('Raw Data'!G44:G55)</f>
        <v>32627000</v>
      </c>
      <c r="H45">
        <f>SUM('Raw Data'!H44:H55)</f>
        <v>107094000</v>
      </c>
      <c r="I45">
        <f>SUM('Raw Data'!I44:I55)</f>
        <v>68808000</v>
      </c>
      <c r="J45">
        <f>SUM('Raw Data'!J44:J55)</f>
        <v>16686000</v>
      </c>
      <c r="K45">
        <f>SUM('Raw Data'!K44:K55)</f>
        <v>42913000</v>
      </c>
      <c r="L45">
        <f>SUM('Raw Data'!L44:L55)</f>
        <v>81100000</v>
      </c>
      <c r="M45">
        <f>SUM('Raw Data'!M44:M55)</f>
        <v>12910000</v>
      </c>
      <c r="N45">
        <f>SUM('Raw Data'!N44:N55)</f>
        <v>16841000</v>
      </c>
      <c r="O45">
        <f>SUM('Raw Data'!O44:O55)</f>
        <v>57898000</v>
      </c>
      <c r="P45">
        <f>SUM('Raw Data'!P44:P55)</f>
        <v>9103000</v>
      </c>
      <c r="Q45">
        <f>SUM('Raw Data'!Q44:Q55)</f>
        <v>448000</v>
      </c>
      <c r="R45">
        <f>SUM('Raw Data'!R44:R55)</f>
        <v>5268000</v>
      </c>
      <c r="S45">
        <f>SUM('Raw Data'!S44:S55)</f>
        <v>550000</v>
      </c>
      <c r="T45">
        <f>SUM('Raw Data'!T44:T55)</f>
        <v>5860000</v>
      </c>
      <c r="U45">
        <f>SUM('Raw Data'!U44:U55)</f>
        <v>8760000</v>
      </c>
      <c r="V45" s="91">
        <f>SUM('Raw Data'!V44:V55)</f>
        <v>950000</v>
      </c>
      <c r="W45" s="91">
        <f>SUM('Raw Data'!W44:W55)</f>
        <v>487676000</v>
      </c>
    </row>
    <row r="46" spans="1:23">
      <c r="A46" s="22">
        <f>'Raw Data'!B45</f>
        <v>41456</v>
      </c>
      <c r="B46" s="22">
        <f>'Raw Data'!B56</f>
        <v>41791</v>
      </c>
      <c r="C46">
        <f>SUM('Raw Data'!C45:C56)</f>
        <v>7671000</v>
      </c>
      <c r="D46">
        <f>SUM('Raw Data'!D45:D56)</f>
        <v>573000</v>
      </c>
      <c r="E46">
        <f>SUM('Raw Data'!E45:E56)</f>
        <v>605000</v>
      </c>
      <c r="F46">
        <f>SUM('Raw Data'!F45:F56)</f>
        <v>9832000</v>
      </c>
      <c r="G46">
        <f>SUM('Raw Data'!G45:G56)</f>
        <v>32202000</v>
      </c>
      <c r="H46">
        <f>SUM('Raw Data'!H45:H56)</f>
        <v>104857000</v>
      </c>
      <c r="I46">
        <f>SUM('Raw Data'!I45:I56)</f>
        <v>65033000</v>
      </c>
      <c r="J46">
        <f>SUM('Raw Data'!J45:J56)</f>
        <v>18888000</v>
      </c>
      <c r="K46">
        <f>SUM('Raw Data'!K45:K56)</f>
        <v>49957000</v>
      </c>
      <c r="L46">
        <f>SUM('Raw Data'!L45:L56)</f>
        <v>79367000</v>
      </c>
      <c r="M46">
        <f>SUM('Raw Data'!M45:M56)</f>
        <v>12533000</v>
      </c>
      <c r="N46">
        <f>SUM('Raw Data'!N45:N56)</f>
        <v>14914000</v>
      </c>
      <c r="O46">
        <f>SUM('Raw Data'!O45:O56)</f>
        <v>61883000</v>
      </c>
      <c r="P46">
        <f>SUM('Raw Data'!P45:P56)</f>
        <v>10162000</v>
      </c>
      <c r="Q46">
        <f>SUM('Raw Data'!Q45:Q56)</f>
        <v>61000</v>
      </c>
      <c r="R46">
        <f>SUM('Raw Data'!R45:R56)</f>
        <v>4844000</v>
      </c>
      <c r="S46">
        <f>SUM('Raw Data'!S45:S56)</f>
        <v>432000</v>
      </c>
      <c r="T46">
        <f>SUM('Raw Data'!T45:T56)</f>
        <v>6411000</v>
      </c>
      <c r="U46">
        <f>SUM('Raw Data'!U45:U56)</f>
        <v>11566000</v>
      </c>
      <c r="V46" s="91">
        <f>SUM('Raw Data'!V45:V56)</f>
        <v>951000</v>
      </c>
      <c r="W46" s="91">
        <f>SUM('Raw Data'!W45:W56)</f>
        <v>492747000</v>
      </c>
    </row>
    <row r="47" spans="1:23">
      <c r="A47" s="22">
        <f>'Raw Data'!B46</f>
        <v>41487</v>
      </c>
      <c r="B47" s="22">
        <f>'Raw Data'!B57</f>
        <v>41821</v>
      </c>
      <c r="C47">
        <f>SUM('Raw Data'!C46:C57)</f>
        <v>8104000</v>
      </c>
      <c r="D47">
        <f>SUM('Raw Data'!D46:D57)</f>
        <v>585000</v>
      </c>
      <c r="E47">
        <f>SUM('Raw Data'!E46:E57)</f>
        <v>484000</v>
      </c>
      <c r="F47">
        <f>SUM('Raw Data'!F46:F57)</f>
        <v>10378000</v>
      </c>
      <c r="G47">
        <f>SUM('Raw Data'!G46:G57)</f>
        <v>34532000</v>
      </c>
      <c r="H47">
        <f>SUM('Raw Data'!H46:H57)</f>
        <v>112554000</v>
      </c>
      <c r="I47">
        <f>SUM('Raw Data'!I46:I57)</f>
        <v>69159000</v>
      </c>
      <c r="J47">
        <f>SUM('Raw Data'!J46:J57)</f>
        <v>18347000</v>
      </c>
      <c r="K47">
        <f>SUM('Raw Data'!K46:K57)</f>
        <v>50372000</v>
      </c>
      <c r="L47">
        <f>SUM('Raw Data'!L46:L57)</f>
        <v>82847000</v>
      </c>
      <c r="M47">
        <f>SUM('Raw Data'!M46:M57)</f>
        <v>12537000</v>
      </c>
      <c r="N47">
        <f>SUM('Raw Data'!N46:N57)</f>
        <v>16355000</v>
      </c>
      <c r="O47">
        <f>SUM('Raw Data'!O46:O57)</f>
        <v>74665000</v>
      </c>
      <c r="P47">
        <f>SUM('Raw Data'!P46:P57)</f>
        <v>10281000</v>
      </c>
      <c r="Q47">
        <f>SUM('Raw Data'!Q46:Q57)</f>
        <v>81000</v>
      </c>
      <c r="R47">
        <f>SUM('Raw Data'!R46:R57)</f>
        <v>5329000</v>
      </c>
      <c r="S47">
        <f>SUM('Raw Data'!S46:S57)</f>
        <v>426000</v>
      </c>
      <c r="T47">
        <f>SUM('Raw Data'!T46:T57)</f>
        <v>6481000</v>
      </c>
      <c r="U47">
        <f>SUM('Raw Data'!U46:U57)</f>
        <v>11966000</v>
      </c>
      <c r="V47" s="91">
        <f>SUM('Raw Data'!V46:V57)</f>
        <v>1101000</v>
      </c>
      <c r="W47" s="91">
        <f>SUM('Raw Data'!W46:W57)</f>
        <v>526585000</v>
      </c>
    </row>
    <row r="48" spans="1:23">
      <c r="A48" s="22">
        <f>'Raw Data'!B47</f>
        <v>41518</v>
      </c>
      <c r="B48" s="22">
        <f>'Raw Data'!B58</f>
        <v>41852</v>
      </c>
      <c r="C48">
        <f>SUM('Raw Data'!C47:C58)</f>
        <v>7868000</v>
      </c>
      <c r="D48">
        <f>SUM('Raw Data'!D47:D58)</f>
        <v>575000</v>
      </c>
      <c r="E48">
        <f>SUM('Raw Data'!E47:E58)</f>
        <v>70000</v>
      </c>
      <c r="F48">
        <f>SUM('Raw Data'!F47:F58)</f>
        <v>10195000</v>
      </c>
      <c r="G48">
        <f>SUM('Raw Data'!G47:G58)</f>
        <v>35835000</v>
      </c>
      <c r="H48">
        <f>SUM('Raw Data'!H47:H58)</f>
        <v>111308000</v>
      </c>
      <c r="I48">
        <f>SUM('Raw Data'!I47:I58)</f>
        <v>69531000</v>
      </c>
      <c r="J48">
        <f>SUM('Raw Data'!J47:J58)</f>
        <v>18153000</v>
      </c>
      <c r="K48">
        <f>SUM('Raw Data'!K47:K58)</f>
        <v>46318000</v>
      </c>
      <c r="L48">
        <f>SUM('Raw Data'!L47:L58)</f>
        <v>77434000</v>
      </c>
      <c r="M48">
        <f>SUM('Raw Data'!M47:M58)</f>
        <v>12109000</v>
      </c>
      <c r="N48">
        <f>SUM('Raw Data'!N47:N58)</f>
        <v>16543000</v>
      </c>
      <c r="O48">
        <f>SUM('Raw Data'!O47:O58)</f>
        <v>74086000</v>
      </c>
      <c r="P48">
        <f>SUM('Raw Data'!P47:P58)</f>
        <v>10185000</v>
      </c>
      <c r="Q48">
        <f>SUM('Raw Data'!Q47:Q58)</f>
        <v>17000</v>
      </c>
      <c r="R48">
        <f>SUM('Raw Data'!R47:R58)</f>
        <v>5293000</v>
      </c>
      <c r="S48">
        <f>SUM('Raw Data'!S47:S58)</f>
        <v>368000</v>
      </c>
      <c r="T48">
        <f>SUM('Raw Data'!T47:T58)</f>
        <v>6459000</v>
      </c>
      <c r="U48">
        <f>SUM('Raw Data'!U47:U58)</f>
        <v>12051000</v>
      </c>
      <c r="V48" s="91">
        <f>SUM('Raw Data'!V47:V58)</f>
        <v>1099000</v>
      </c>
      <c r="W48" s="91">
        <f>SUM('Raw Data'!W47:W58)</f>
        <v>515499000</v>
      </c>
    </row>
    <row r="49" spans="1:23">
      <c r="A49" s="22">
        <f>'Raw Data'!B48</f>
        <v>41548</v>
      </c>
      <c r="B49" s="22">
        <f>'Raw Data'!B59</f>
        <v>41883</v>
      </c>
      <c r="C49">
        <f>SUM('Raw Data'!C48:C59)</f>
        <v>7786000</v>
      </c>
      <c r="D49">
        <f>SUM('Raw Data'!D48:D59)</f>
        <v>444000</v>
      </c>
      <c r="E49">
        <f>SUM('Raw Data'!E48:E59)</f>
        <v>318000</v>
      </c>
      <c r="F49">
        <f>SUM('Raw Data'!F48:F59)</f>
        <v>7322000</v>
      </c>
      <c r="G49">
        <f>SUM('Raw Data'!G48:G59)</f>
        <v>38017000</v>
      </c>
      <c r="H49">
        <f>SUM('Raw Data'!H48:H59)</f>
        <v>114947000</v>
      </c>
      <c r="I49">
        <f>SUM('Raw Data'!I48:I59)</f>
        <v>74406000</v>
      </c>
      <c r="J49">
        <f>SUM('Raw Data'!J48:J59)</f>
        <v>20116000</v>
      </c>
      <c r="K49">
        <f>SUM('Raw Data'!K48:K59)</f>
        <v>48607000</v>
      </c>
      <c r="L49">
        <f>SUM('Raw Data'!L48:L59)</f>
        <v>74800000</v>
      </c>
      <c r="M49">
        <f>SUM('Raw Data'!M48:M59)</f>
        <v>11045000</v>
      </c>
      <c r="N49">
        <f>SUM('Raw Data'!N48:N59)</f>
        <v>16976000</v>
      </c>
      <c r="O49">
        <f>SUM('Raw Data'!O48:O59)</f>
        <v>77385000</v>
      </c>
      <c r="P49">
        <f>SUM('Raw Data'!P48:P59)</f>
        <v>10776000</v>
      </c>
      <c r="Q49">
        <f>SUM('Raw Data'!Q48:Q59)</f>
        <v>-301000</v>
      </c>
      <c r="R49">
        <f>SUM('Raw Data'!R48:R59)</f>
        <v>5760000</v>
      </c>
      <c r="S49">
        <f>SUM('Raw Data'!S48:S59)</f>
        <v>489000</v>
      </c>
      <c r="T49">
        <f>SUM('Raw Data'!T48:T59)</f>
        <v>7444000</v>
      </c>
      <c r="U49">
        <f>SUM('Raw Data'!U48:U59)</f>
        <v>11159000</v>
      </c>
      <c r="V49" s="91">
        <f>SUM('Raw Data'!V48:V59)</f>
        <v>1190000</v>
      </c>
      <c r="W49" s="91">
        <f>SUM('Raw Data'!W48:W59)</f>
        <v>528688000</v>
      </c>
    </row>
    <row r="50" spans="1:23">
      <c r="A50" s="22">
        <f>'Raw Data'!B49</f>
        <v>41579</v>
      </c>
      <c r="B50" s="22">
        <f>'Raw Data'!B60</f>
        <v>41913</v>
      </c>
      <c r="C50">
        <f>SUM('Raw Data'!C49:C60)</f>
        <v>7861000</v>
      </c>
      <c r="D50">
        <f>SUM('Raw Data'!D49:D60)</f>
        <v>437000</v>
      </c>
      <c r="E50">
        <f>SUM('Raw Data'!E49:E60)</f>
        <v>160000</v>
      </c>
      <c r="F50">
        <f>SUM('Raw Data'!F49:F60)</f>
        <v>7230000</v>
      </c>
      <c r="G50">
        <f>SUM('Raw Data'!G49:G60)</f>
        <v>37505000</v>
      </c>
      <c r="H50">
        <f>SUM('Raw Data'!H49:H60)</f>
        <v>109222000</v>
      </c>
      <c r="I50">
        <f>SUM('Raw Data'!I49:I60)</f>
        <v>71510000</v>
      </c>
      <c r="J50">
        <f>SUM('Raw Data'!J49:J60)</f>
        <v>20817000</v>
      </c>
      <c r="K50">
        <f>SUM('Raw Data'!K49:K60)</f>
        <v>46894000</v>
      </c>
      <c r="L50">
        <f>SUM('Raw Data'!L49:L60)</f>
        <v>75769000</v>
      </c>
      <c r="M50">
        <f>SUM('Raw Data'!M49:M60)</f>
        <v>11418000</v>
      </c>
      <c r="N50">
        <f>SUM('Raw Data'!N49:N60)</f>
        <v>17149000</v>
      </c>
      <c r="O50">
        <f>SUM('Raw Data'!O49:O60)</f>
        <v>72909000</v>
      </c>
      <c r="P50">
        <f>SUM('Raw Data'!P49:P60)</f>
        <v>10716000</v>
      </c>
      <c r="Q50">
        <f>SUM('Raw Data'!Q49:Q60)</f>
        <v>9000</v>
      </c>
      <c r="R50">
        <f>SUM('Raw Data'!R49:R60)</f>
        <v>5415000</v>
      </c>
      <c r="S50">
        <f>SUM('Raw Data'!S49:S60)</f>
        <v>452000</v>
      </c>
      <c r="T50">
        <f>SUM('Raw Data'!T49:T60)</f>
        <v>7429000</v>
      </c>
      <c r="U50">
        <f>SUM('Raw Data'!U49:U60)</f>
        <v>14007000</v>
      </c>
      <c r="V50" s="91">
        <f>SUM('Raw Data'!V49:V60)</f>
        <v>1382000</v>
      </c>
      <c r="W50" s="91">
        <f>SUM('Raw Data'!W49:W60)</f>
        <v>518293000</v>
      </c>
    </row>
    <row r="51" spans="1:23">
      <c r="A51" s="22">
        <f>'Raw Data'!B50</f>
        <v>41609</v>
      </c>
      <c r="B51" s="22">
        <f>'Raw Data'!B61</f>
        <v>41944</v>
      </c>
      <c r="C51">
        <f>SUM('Raw Data'!C50:C61)</f>
        <v>7536000</v>
      </c>
      <c r="D51">
        <f>SUM('Raw Data'!D50:D61)</f>
        <v>467000</v>
      </c>
      <c r="E51">
        <f>SUM('Raw Data'!E50:E61)</f>
        <v>181000</v>
      </c>
      <c r="F51">
        <f>SUM('Raw Data'!F50:F61)</f>
        <v>7606000</v>
      </c>
      <c r="G51">
        <f>SUM('Raw Data'!G50:G61)</f>
        <v>40280000</v>
      </c>
      <c r="H51">
        <f>SUM('Raw Data'!H50:H61)</f>
        <v>112449000</v>
      </c>
      <c r="I51">
        <f>SUM('Raw Data'!I50:I61)</f>
        <v>71798000</v>
      </c>
      <c r="J51">
        <f>SUM('Raw Data'!J50:J61)</f>
        <v>21763000</v>
      </c>
      <c r="K51">
        <f>SUM('Raw Data'!K50:K61)</f>
        <v>47080000</v>
      </c>
      <c r="L51">
        <f>SUM('Raw Data'!L50:L61)</f>
        <v>79408000</v>
      </c>
      <c r="M51">
        <f>SUM('Raw Data'!M50:M61)</f>
        <v>11548000</v>
      </c>
      <c r="N51">
        <f>SUM('Raw Data'!N50:N61)</f>
        <v>17734000</v>
      </c>
      <c r="O51">
        <f>SUM('Raw Data'!O50:O61)</f>
        <v>75511000</v>
      </c>
      <c r="P51">
        <f>SUM('Raw Data'!P50:P61)</f>
        <v>10864000</v>
      </c>
      <c r="Q51">
        <f>SUM('Raw Data'!Q50:Q61)</f>
        <v>1000</v>
      </c>
      <c r="R51">
        <f>SUM('Raw Data'!R50:R61)</f>
        <v>7183000</v>
      </c>
      <c r="S51">
        <f>SUM('Raw Data'!S50:S61)</f>
        <v>516000</v>
      </c>
      <c r="T51">
        <f>SUM('Raw Data'!T50:T61)</f>
        <v>7624000</v>
      </c>
      <c r="U51">
        <f>SUM('Raw Data'!U50:U61)</f>
        <v>14125000</v>
      </c>
      <c r="V51" s="91">
        <f>SUM('Raw Data'!V50:V61)</f>
        <v>1211000</v>
      </c>
      <c r="W51" s="91">
        <f>SUM('Raw Data'!W50:W61)</f>
        <v>534887000</v>
      </c>
    </row>
    <row r="52" spans="1:23">
      <c r="A52" s="22">
        <f>'Raw Data'!B51</f>
        <v>41640</v>
      </c>
      <c r="B52" s="22">
        <f>'Raw Data'!B62</f>
        <v>41974</v>
      </c>
      <c r="C52">
        <f>SUM('Raw Data'!C51:C62)</f>
        <v>7694000</v>
      </c>
      <c r="D52">
        <f>SUM('Raw Data'!D51:D62)</f>
        <v>527000</v>
      </c>
      <c r="E52">
        <f>SUM('Raw Data'!E51:E62)</f>
        <v>282000</v>
      </c>
      <c r="F52">
        <f>SUM('Raw Data'!F51:F62)</f>
        <v>8043000</v>
      </c>
      <c r="G52">
        <f>SUM('Raw Data'!G51:G62)</f>
        <v>45246000</v>
      </c>
      <c r="H52">
        <f>SUM('Raw Data'!H51:H62)</f>
        <v>125712000</v>
      </c>
      <c r="I52">
        <f>SUM('Raw Data'!I51:I62)</f>
        <v>74148000</v>
      </c>
      <c r="J52">
        <f>SUM('Raw Data'!J51:J62)</f>
        <v>25214000</v>
      </c>
      <c r="K52">
        <f>SUM('Raw Data'!K51:K62)</f>
        <v>46968000</v>
      </c>
      <c r="L52">
        <f>SUM('Raw Data'!L51:L62)</f>
        <v>80924000</v>
      </c>
      <c r="M52">
        <f>SUM('Raw Data'!M51:M62)</f>
        <v>8724000</v>
      </c>
      <c r="N52">
        <f>SUM('Raw Data'!N51:N62)</f>
        <v>19431000</v>
      </c>
      <c r="O52">
        <f>SUM('Raw Data'!O51:O62)</f>
        <v>80536000</v>
      </c>
      <c r="P52">
        <f>SUM('Raw Data'!P51:P62)</f>
        <v>11796000</v>
      </c>
      <c r="Q52">
        <f>SUM('Raw Data'!Q51:Q62)</f>
        <v>-4000</v>
      </c>
      <c r="R52">
        <f>SUM('Raw Data'!R51:R62)</f>
        <v>7785000</v>
      </c>
      <c r="S52">
        <f>SUM('Raw Data'!S51:S62)</f>
        <v>485000</v>
      </c>
      <c r="T52">
        <f>SUM('Raw Data'!T51:T62)</f>
        <v>9233000</v>
      </c>
      <c r="U52">
        <f>SUM('Raw Data'!U51:U62)</f>
        <v>14013000</v>
      </c>
      <c r="V52" s="91">
        <f>SUM('Raw Data'!V51:V62)</f>
        <v>1272000</v>
      </c>
      <c r="W52" s="91">
        <f>SUM('Raw Data'!W51:W62)</f>
        <v>568029000</v>
      </c>
    </row>
    <row r="53" spans="1:23">
      <c r="A53" s="22">
        <f>'Raw Data'!B52</f>
        <v>41671</v>
      </c>
      <c r="B53" s="22">
        <f>'Raw Data'!B63</f>
        <v>42005</v>
      </c>
      <c r="C53">
        <f>SUM('Raw Data'!C52:C63)</f>
        <v>7384000</v>
      </c>
      <c r="D53">
        <f>SUM('Raw Data'!D52:D63)</f>
        <v>356000</v>
      </c>
      <c r="E53">
        <f>SUM('Raw Data'!E52:E63)</f>
        <v>440000</v>
      </c>
      <c r="F53">
        <f>SUM('Raw Data'!F52:F63)</f>
        <v>9097000</v>
      </c>
      <c r="G53">
        <f>SUM('Raw Data'!G52:G63)</f>
        <v>61657000</v>
      </c>
      <c r="H53">
        <f>SUM('Raw Data'!H52:H63)</f>
        <v>128005000</v>
      </c>
      <c r="I53">
        <f>SUM('Raw Data'!I52:I63)</f>
        <v>83058000</v>
      </c>
      <c r="J53">
        <f>SUM('Raw Data'!J52:J63)</f>
        <v>25216000</v>
      </c>
      <c r="K53">
        <f>SUM('Raw Data'!K52:K63)</f>
        <v>43799000</v>
      </c>
      <c r="L53">
        <f>SUM('Raw Data'!L52:L63)</f>
        <v>84796000</v>
      </c>
      <c r="M53">
        <f>SUM('Raw Data'!M52:M63)</f>
        <v>7897000</v>
      </c>
      <c r="N53">
        <f>SUM('Raw Data'!N52:N63)</f>
        <v>21019000</v>
      </c>
      <c r="O53">
        <f>SUM('Raw Data'!O52:O63)</f>
        <v>80598000</v>
      </c>
      <c r="P53">
        <f>SUM('Raw Data'!P52:P63)</f>
        <v>11991000</v>
      </c>
      <c r="Q53">
        <f>SUM('Raw Data'!Q52:Q63)</f>
        <v>507000</v>
      </c>
      <c r="R53">
        <f>SUM('Raw Data'!R52:R63)</f>
        <v>7791000</v>
      </c>
      <c r="S53">
        <f>SUM('Raw Data'!S52:S63)</f>
        <v>545000</v>
      </c>
      <c r="T53">
        <f>SUM('Raw Data'!T52:T63)</f>
        <v>9074000</v>
      </c>
      <c r="U53">
        <f>SUM('Raw Data'!U52:U63)</f>
        <v>19115000</v>
      </c>
      <c r="V53" s="91">
        <f>SUM('Raw Data'!V52:V63)</f>
        <v>1606000</v>
      </c>
      <c r="W53" s="91">
        <f>SUM('Raw Data'!W52:W63)</f>
        <v>603951000</v>
      </c>
    </row>
    <row r="54" spans="1:23">
      <c r="A54" s="22">
        <f>'Raw Data'!B53</f>
        <v>41699</v>
      </c>
      <c r="B54" s="22">
        <f>'Raw Data'!B64</f>
        <v>42036</v>
      </c>
      <c r="C54">
        <f>SUM('Raw Data'!C53:C64)</f>
        <v>7721000</v>
      </c>
      <c r="D54">
        <f>SUM('Raw Data'!D53:D64)</f>
        <v>348000</v>
      </c>
      <c r="E54">
        <f>SUM('Raw Data'!E53:E64)</f>
        <v>223000</v>
      </c>
      <c r="F54">
        <f>SUM('Raw Data'!F53:F64)</f>
        <v>9238000</v>
      </c>
      <c r="G54">
        <f>SUM('Raw Data'!G53:G64)</f>
        <v>61875000</v>
      </c>
      <c r="H54">
        <f>SUM('Raw Data'!H53:H64)</f>
        <v>126835000</v>
      </c>
      <c r="I54">
        <f>SUM('Raw Data'!I53:I64)</f>
        <v>84171000</v>
      </c>
      <c r="J54">
        <f>SUM('Raw Data'!J53:J64)</f>
        <v>24254000</v>
      </c>
      <c r="K54">
        <f>SUM('Raw Data'!K53:K64)</f>
        <v>33993000</v>
      </c>
      <c r="L54">
        <f>SUM('Raw Data'!L53:L64)</f>
        <v>88097000</v>
      </c>
      <c r="M54">
        <f>SUM('Raw Data'!M53:M64)</f>
        <v>7857000</v>
      </c>
      <c r="N54">
        <f>SUM('Raw Data'!N53:N64)</f>
        <v>21871000</v>
      </c>
      <c r="O54">
        <f>SUM('Raw Data'!O53:O64)</f>
        <v>79131000</v>
      </c>
      <c r="P54">
        <f>SUM('Raw Data'!P53:P64)</f>
        <v>12292000</v>
      </c>
      <c r="Q54">
        <f>SUM('Raw Data'!Q53:Q64)</f>
        <v>725000</v>
      </c>
      <c r="R54">
        <f>SUM('Raw Data'!R53:R64)</f>
        <v>8106000</v>
      </c>
      <c r="S54">
        <f>SUM('Raw Data'!S53:S64)</f>
        <v>548000</v>
      </c>
      <c r="T54">
        <f>SUM('Raw Data'!T53:T64)</f>
        <v>9044000</v>
      </c>
      <c r="U54">
        <f>SUM('Raw Data'!U53:U64)</f>
        <v>19124000</v>
      </c>
      <c r="V54" s="91">
        <f>SUM('Raw Data'!V53:V64)</f>
        <v>1642000</v>
      </c>
      <c r="W54" s="91">
        <f>SUM('Raw Data'!W53:W64)</f>
        <v>597097000</v>
      </c>
    </row>
    <row r="55" spans="1:23">
      <c r="A55" s="22">
        <f>'Raw Data'!B54</f>
        <v>41730</v>
      </c>
      <c r="B55" s="22">
        <f>'Raw Data'!B65</f>
        <v>42064</v>
      </c>
      <c r="C55">
        <f>SUM('Raw Data'!C54:C65)</f>
        <v>8128000</v>
      </c>
      <c r="D55">
        <f>SUM('Raw Data'!D54:D65)</f>
        <v>364000</v>
      </c>
      <c r="E55">
        <f>SUM('Raw Data'!E54:E65)</f>
        <v>290000</v>
      </c>
      <c r="F55">
        <f>SUM('Raw Data'!F54:F65)</f>
        <v>9358000</v>
      </c>
      <c r="G55">
        <f>SUM('Raw Data'!G54:G65)</f>
        <v>61171000</v>
      </c>
      <c r="H55">
        <f>SUM('Raw Data'!H54:H65)</f>
        <v>128670000</v>
      </c>
      <c r="I55">
        <f>SUM('Raw Data'!I54:I65)</f>
        <v>69676000</v>
      </c>
      <c r="J55">
        <f>SUM('Raw Data'!J54:J65)</f>
        <v>24043000</v>
      </c>
      <c r="K55">
        <f>SUM('Raw Data'!K54:K65)</f>
        <v>33909000</v>
      </c>
      <c r="L55">
        <f>SUM('Raw Data'!L54:L65)</f>
        <v>91451000</v>
      </c>
      <c r="M55">
        <f>SUM('Raw Data'!M54:M65)</f>
        <v>8077000</v>
      </c>
      <c r="N55">
        <f>SUM('Raw Data'!N54:N65)</f>
        <v>22148000</v>
      </c>
      <c r="O55">
        <f>SUM('Raw Data'!O54:O65)</f>
        <v>92410000</v>
      </c>
      <c r="P55">
        <f>SUM('Raw Data'!P54:P65)</f>
        <v>12350000</v>
      </c>
      <c r="Q55">
        <f>SUM('Raw Data'!Q54:Q65)</f>
        <v>687000</v>
      </c>
      <c r="R55">
        <f>SUM('Raw Data'!R54:R65)</f>
        <v>8303000</v>
      </c>
      <c r="S55">
        <f>SUM('Raw Data'!S54:S65)</f>
        <v>626000</v>
      </c>
      <c r="T55">
        <f>SUM('Raw Data'!T54:T65)</f>
        <v>9371000</v>
      </c>
      <c r="U55">
        <f>SUM('Raw Data'!U54:U65)</f>
        <v>18334000</v>
      </c>
      <c r="V55" s="91">
        <f>SUM('Raw Data'!V54:V65)</f>
        <v>1930000</v>
      </c>
      <c r="W55" s="91">
        <f>SUM('Raw Data'!W54:W65)</f>
        <v>601296000</v>
      </c>
    </row>
    <row r="56" spans="1:23">
      <c r="A56" s="22">
        <f>'Raw Data'!B55</f>
        <v>41760</v>
      </c>
      <c r="B56" s="22">
        <f>'Raw Data'!B66</f>
        <v>42095</v>
      </c>
      <c r="C56">
        <f>SUM('Raw Data'!C55:C66)</f>
        <v>7668000</v>
      </c>
      <c r="D56">
        <f>SUM('Raw Data'!D55:D66)</f>
        <v>335000</v>
      </c>
      <c r="E56">
        <f>SUM('Raw Data'!E55:E66)</f>
        <v>-334000</v>
      </c>
      <c r="F56">
        <f>SUM('Raw Data'!F55:F66)</f>
        <v>8946000</v>
      </c>
      <c r="G56">
        <f>SUM('Raw Data'!G55:G66)</f>
        <v>60083000</v>
      </c>
      <c r="H56">
        <f>SUM('Raw Data'!H55:H66)</f>
        <v>128321000</v>
      </c>
      <c r="I56">
        <f>SUM('Raw Data'!I55:I66)</f>
        <v>67987000</v>
      </c>
      <c r="J56">
        <f>SUM('Raw Data'!J55:J66)</f>
        <v>23494000</v>
      </c>
      <c r="K56">
        <f>SUM('Raw Data'!K55:K66)</f>
        <v>22783000</v>
      </c>
      <c r="L56">
        <f>SUM('Raw Data'!L55:L66)</f>
        <v>107363000</v>
      </c>
      <c r="M56">
        <f>SUM('Raw Data'!M55:M66)</f>
        <v>8759000</v>
      </c>
      <c r="N56">
        <f>SUM('Raw Data'!N55:N66)</f>
        <v>25408000</v>
      </c>
      <c r="O56">
        <f>SUM('Raw Data'!O55:O66)</f>
        <v>94863000</v>
      </c>
      <c r="P56">
        <f>SUM('Raw Data'!P55:P66)</f>
        <v>13621000</v>
      </c>
      <c r="Q56">
        <f>SUM('Raw Data'!Q55:Q66)</f>
        <v>737000</v>
      </c>
      <c r="R56">
        <f>SUM('Raw Data'!R55:R66)</f>
        <v>8460000</v>
      </c>
      <c r="S56">
        <f>SUM('Raw Data'!S55:S66)</f>
        <v>583000</v>
      </c>
      <c r="T56">
        <f>SUM('Raw Data'!T55:T66)</f>
        <v>9801000</v>
      </c>
      <c r="U56">
        <f>SUM('Raw Data'!U55:U66)</f>
        <v>17528000</v>
      </c>
      <c r="V56" s="91">
        <f>SUM('Raw Data'!V55:V66)</f>
        <v>-965000</v>
      </c>
      <c r="W56" s="91">
        <f>SUM('Raw Data'!W55:W66)</f>
        <v>605439000</v>
      </c>
    </row>
    <row r="57" spans="1:23">
      <c r="A57" s="22">
        <f>'Raw Data'!B56</f>
        <v>41791</v>
      </c>
      <c r="B57" s="22">
        <f>'Raw Data'!B67</f>
        <v>42125</v>
      </c>
      <c r="C57">
        <f>SUM('Raw Data'!C56:C67)</f>
        <v>7347000</v>
      </c>
      <c r="D57">
        <f>SUM('Raw Data'!D56:D67)</f>
        <v>436000</v>
      </c>
      <c r="E57">
        <f>SUM('Raw Data'!E56:E67)</f>
        <v>-431000</v>
      </c>
      <c r="F57">
        <f>SUM('Raw Data'!F56:F67)</f>
        <v>8376000</v>
      </c>
      <c r="G57">
        <f>SUM('Raw Data'!G56:G67)</f>
        <v>65583000</v>
      </c>
      <c r="H57">
        <f>SUM('Raw Data'!H56:H67)</f>
        <v>130165000</v>
      </c>
      <c r="I57">
        <f>SUM('Raw Data'!I56:I67)</f>
        <v>67607000</v>
      </c>
      <c r="J57">
        <f>SUM('Raw Data'!J56:J67)</f>
        <v>23460000</v>
      </c>
      <c r="K57">
        <f>SUM('Raw Data'!K56:K67)</f>
        <v>21697000</v>
      </c>
      <c r="L57">
        <f>SUM('Raw Data'!L56:L67)</f>
        <v>103053000</v>
      </c>
      <c r="M57">
        <f>SUM('Raw Data'!M56:M67)</f>
        <v>7977000</v>
      </c>
      <c r="N57">
        <f>SUM('Raw Data'!N56:N67)</f>
        <v>25002000</v>
      </c>
      <c r="O57">
        <f>SUM('Raw Data'!O56:O67)</f>
        <v>92756000</v>
      </c>
      <c r="P57">
        <f>SUM('Raw Data'!P56:P67)</f>
        <v>13641000</v>
      </c>
      <c r="Q57">
        <f>SUM('Raw Data'!Q56:Q67)</f>
        <v>706000</v>
      </c>
      <c r="R57">
        <f>SUM('Raw Data'!R56:R67)</f>
        <v>8221000</v>
      </c>
      <c r="S57">
        <f>SUM('Raw Data'!S56:S67)</f>
        <v>602000</v>
      </c>
      <c r="T57">
        <f>SUM('Raw Data'!T56:T67)</f>
        <v>9660000</v>
      </c>
      <c r="U57">
        <f>SUM('Raw Data'!U56:U67)</f>
        <v>17295000</v>
      </c>
      <c r="V57" s="91">
        <f>SUM('Raw Data'!V56:V67)</f>
        <v>-938000</v>
      </c>
      <c r="W57" s="91">
        <f>SUM('Raw Data'!W56:W67)</f>
        <v>602212000</v>
      </c>
    </row>
    <row r="58" spans="1:23">
      <c r="A58" s="22">
        <f>'Raw Data'!B57</f>
        <v>41821</v>
      </c>
      <c r="B58" s="22">
        <f>'Raw Data'!B68</f>
        <v>42156</v>
      </c>
      <c r="C58">
        <f>SUM('Raw Data'!C57:C68)</f>
        <v>7537000</v>
      </c>
      <c r="D58">
        <f>SUM('Raw Data'!D57:D68)</f>
        <v>451000</v>
      </c>
      <c r="E58">
        <f>SUM('Raw Data'!E57:E68)</f>
        <v>-144000</v>
      </c>
      <c r="F58">
        <f>SUM('Raw Data'!F57:F68)</f>
        <v>8423000</v>
      </c>
      <c r="G58">
        <f>SUM('Raw Data'!G57:G68)</f>
        <v>68760000</v>
      </c>
      <c r="H58">
        <f>SUM('Raw Data'!H57:H68)</f>
        <v>134569000</v>
      </c>
      <c r="I58">
        <f>SUM('Raw Data'!I57:I68)</f>
        <v>71707000</v>
      </c>
      <c r="J58">
        <f>SUM('Raw Data'!J57:J68)</f>
        <v>26566000</v>
      </c>
      <c r="K58">
        <f>SUM('Raw Data'!K57:K68)</f>
        <v>15531000</v>
      </c>
      <c r="L58">
        <f>SUM('Raw Data'!L57:L68)</f>
        <v>109582000</v>
      </c>
      <c r="M58">
        <f>SUM('Raw Data'!M57:M68)</f>
        <v>9465000</v>
      </c>
      <c r="N58">
        <f>SUM('Raw Data'!N57:N68)</f>
        <v>26904000</v>
      </c>
      <c r="O58">
        <f>SUM('Raw Data'!O57:O68)</f>
        <v>90179000</v>
      </c>
      <c r="P58">
        <f>SUM('Raw Data'!P57:P68)</f>
        <v>13124000</v>
      </c>
      <c r="Q58">
        <f>SUM('Raw Data'!Q57:Q68)</f>
        <v>1078000</v>
      </c>
      <c r="R58">
        <f>SUM('Raw Data'!R57:R68)</f>
        <v>8949000</v>
      </c>
      <c r="S58">
        <f>SUM('Raw Data'!S57:S68)</f>
        <v>622000</v>
      </c>
      <c r="T58">
        <f>SUM('Raw Data'!T57:T68)</f>
        <v>10128000</v>
      </c>
      <c r="U58">
        <f>SUM('Raw Data'!U57:U68)</f>
        <v>16500000</v>
      </c>
      <c r="V58" s="91">
        <f>SUM('Raw Data'!V57:V68)</f>
        <v>-898000</v>
      </c>
      <c r="W58" s="91">
        <f>SUM('Raw Data'!W57:W68)</f>
        <v>619030000</v>
      </c>
    </row>
    <row r="59" spans="1:23">
      <c r="A59" s="22">
        <f>'Raw Data'!B58</f>
        <v>41852</v>
      </c>
      <c r="B59" s="22">
        <f>'Raw Data'!B69</f>
        <v>42186</v>
      </c>
      <c r="C59">
        <f>SUM('Raw Data'!C58:C69)</f>
        <v>7119000</v>
      </c>
      <c r="D59">
        <f>SUM('Raw Data'!D58:D69)</f>
        <v>448000</v>
      </c>
      <c r="E59">
        <f>SUM('Raw Data'!E58:E69)</f>
        <v>-23000</v>
      </c>
      <c r="F59">
        <f>SUM('Raw Data'!F58:F69)</f>
        <v>8117000</v>
      </c>
      <c r="G59">
        <f>SUM('Raw Data'!G58:G69)</f>
        <v>66405000</v>
      </c>
      <c r="H59">
        <f>SUM('Raw Data'!H58:H69)</f>
        <v>130849000</v>
      </c>
      <c r="I59">
        <f>SUM('Raw Data'!I58:I69)</f>
        <v>69617000</v>
      </c>
      <c r="J59">
        <f>SUM('Raw Data'!J58:J69)</f>
        <v>26858000</v>
      </c>
      <c r="K59">
        <f>SUM('Raw Data'!K58:K69)</f>
        <v>15055000</v>
      </c>
      <c r="L59">
        <f>SUM('Raw Data'!L58:L69)</f>
        <v>107613000</v>
      </c>
      <c r="M59">
        <f>SUM('Raw Data'!M58:M69)</f>
        <v>10174000</v>
      </c>
      <c r="N59">
        <f>SUM('Raw Data'!N58:N69)</f>
        <v>26147000</v>
      </c>
      <c r="O59">
        <f>SUM('Raw Data'!O58:O69)</f>
        <v>79676000</v>
      </c>
      <c r="P59">
        <f>SUM('Raw Data'!P58:P69)</f>
        <v>12910000</v>
      </c>
      <c r="Q59">
        <f>SUM('Raw Data'!Q58:Q69)</f>
        <v>1408000</v>
      </c>
      <c r="R59">
        <f>SUM('Raw Data'!R58:R69)</f>
        <v>8446000</v>
      </c>
      <c r="S59">
        <f>SUM('Raw Data'!S58:S69)</f>
        <v>629000</v>
      </c>
      <c r="T59">
        <f>SUM('Raw Data'!T58:T69)</f>
        <v>10173000</v>
      </c>
      <c r="U59">
        <f>SUM('Raw Data'!U58:U69)</f>
        <v>16357000</v>
      </c>
      <c r="V59" s="91">
        <f>SUM('Raw Data'!V58:V69)</f>
        <v>-1148000</v>
      </c>
      <c r="W59" s="91">
        <f>SUM('Raw Data'!W58:W69)</f>
        <v>596830000</v>
      </c>
    </row>
    <row r="60" spans="1:23">
      <c r="A60" s="22">
        <f>'Raw Data'!B59</f>
        <v>41883</v>
      </c>
      <c r="B60" s="22">
        <f>'Raw Data'!B70</f>
        <v>42217</v>
      </c>
      <c r="C60">
        <f>SUM('Raw Data'!C59:C70)</f>
        <v>7405000</v>
      </c>
      <c r="D60">
        <f>SUM('Raw Data'!D59:D70)</f>
        <v>474000</v>
      </c>
      <c r="E60">
        <f>SUM('Raw Data'!E59:E70)</f>
        <v>160000</v>
      </c>
      <c r="F60">
        <f>SUM('Raw Data'!F59:F70)</f>
        <v>8279000</v>
      </c>
      <c r="G60">
        <f>SUM('Raw Data'!G59:G70)</f>
        <v>63243000</v>
      </c>
      <c r="H60">
        <f>SUM('Raw Data'!H59:H70)</f>
        <v>137927000</v>
      </c>
      <c r="I60">
        <f>SUM('Raw Data'!I59:I70)</f>
        <v>69940000</v>
      </c>
      <c r="J60">
        <f>SUM('Raw Data'!J59:J70)</f>
        <v>27774000</v>
      </c>
      <c r="K60">
        <f>SUM('Raw Data'!K59:K70)</f>
        <v>65196000</v>
      </c>
      <c r="L60">
        <f>SUM('Raw Data'!L59:L70)</f>
        <v>109058000</v>
      </c>
      <c r="M60">
        <f>SUM('Raw Data'!M59:M70)</f>
        <v>10635000</v>
      </c>
      <c r="N60">
        <f>SUM('Raw Data'!N59:N70)</f>
        <v>25789000</v>
      </c>
      <c r="O60">
        <f>SUM('Raw Data'!O59:O70)</f>
        <v>81635000</v>
      </c>
      <c r="P60">
        <f>SUM('Raw Data'!P59:P70)</f>
        <v>13033000</v>
      </c>
      <c r="Q60">
        <f>SUM('Raw Data'!Q59:Q70)</f>
        <v>1416000</v>
      </c>
      <c r="R60">
        <f>SUM('Raw Data'!R59:R70)</f>
        <v>8506000</v>
      </c>
      <c r="S60">
        <f>SUM('Raw Data'!S59:S70)</f>
        <v>896000</v>
      </c>
      <c r="T60">
        <f>SUM('Raw Data'!T59:T70)</f>
        <v>9036000</v>
      </c>
      <c r="U60">
        <f>SUM('Raw Data'!U59:U70)</f>
        <v>16495000</v>
      </c>
      <c r="V60" s="91">
        <f>SUM('Raw Data'!V59:V70)</f>
        <v>-1182000</v>
      </c>
      <c r="W60" s="91">
        <f>SUM('Raw Data'!W59:W70)</f>
        <v>655714000</v>
      </c>
    </row>
    <row r="61" spans="1:23">
      <c r="A61" s="22">
        <f>'Raw Data'!B60</f>
        <v>41913</v>
      </c>
      <c r="B61" s="22">
        <f>'Raw Data'!B71</f>
        <v>42248</v>
      </c>
      <c r="C61">
        <f>SUM('Raw Data'!C60:C71)</f>
        <v>7860000</v>
      </c>
      <c r="D61">
        <f>SUM('Raw Data'!D60:D71)</f>
        <v>794000</v>
      </c>
      <c r="E61">
        <f>SUM('Raw Data'!E60:E71)</f>
        <v>1100000</v>
      </c>
      <c r="F61">
        <f>SUM('Raw Data'!F60:F71)</f>
        <v>8202000</v>
      </c>
      <c r="G61">
        <f>SUM('Raw Data'!G60:G71)</f>
        <v>62905000</v>
      </c>
      <c r="H61">
        <f>SUM('Raw Data'!H60:H71)</f>
        <v>141976000</v>
      </c>
      <c r="I61">
        <f>SUM('Raw Data'!I60:I71)</f>
        <v>73078000</v>
      </c>
      <c r="J61">
        <f>SUM('Raw Data'!J60:J71)</f>
        <v>31007000</v>
      </c>
      <c r="K61">
        <f>SUM('Raw Data'!K60:K71)</f>
        <v>64996000</v>
      </c>
      <c r="L61">
        <f>SUM('Raw Data'!L60:L71)</f>
        <v>111849000</v>
      </c>
      <c r="M61">
        <f>SUM('Raw Data'!M60:M71)</f>
        <v>10775000</v>
      </c>
      <c r="N61">
        <f>SUM('Raw Data'!N60:N71)</f>
        <v>26080000</v>
      </c>
      <c r="O61">
        <f>SUM('Raw Data'!O60:O71)</f>
        <v>81307000</v>
      </c>
      <c r="P61">
        <f>SUM('Raw Data'!P60:P71)</f>
        <v>12125000</v>
      </c>
      <c r="Q61">
        <f>SUM('Raw Data'!Q60:Q71)</f>
        <v>1500000</v>
      </c>
      <c r="R61">
        <f>SUM('Raw Data'!R60:R71)</f>
        <v>8321000</v>
      </c>
      <c r="S61">
        <f>SUM('Raw Data'!S60:S71)</f>
        <v>743000</v>
      </c>
      <c r="T61">
        <f>SUM('Raw Data'!T60:T71)</f>
        <v>9878000</v>
      </c>
      <c r="U61">
        <f>SUM('Raw Data'!U60:U71)</f>
        <v>15132000</v>
      </c>
      <c r="V61" s="91">
        <f>SUM('Raw Data'!V60:V71)</f>
        <v>-1278000</v>
      </c>
      <c r="W61" s="91">
        <f>SUM('Raw Data'!W60:W71)</f>
        <v>668349000</v>
      </c>
    </row>
    <row r="62" spans="1:23">
      <c r="A62" s="22">
        <f>'Raw Data'!B61</f>
        <v>41944</v>
      </c>
      <c r="B62" s="22">
        <f>'Raw Data'!B72</f>
        <v>42278</v>
      </c>
      <c r="C62">
        <f>SUM('Raw Data'!C61:C72)</f>
        <v>7373000</v>
      </c>
      <c r="D62">
        <f>SUM('Raw Data'!D61:D72)</f>
        <v>883000</v>
      </c>
      <c r="E62">
        <f>SUM('Raw Data'!E61:E72)</f>
        <v>1463000</v>
      </c>
      <c r="F62">
        <f>SUM('Raw Data'!F61:F72)</f>
        <v>8410000</v>
      </c>
      <c r="G62">
        <f>SUM('Raw Data'!G61:G72)</f>
        <v>62197000</v>
      </c>
      <c r="H62">
        <f>SUM('Raw Data'!H61:H72)</f>
        <v>150501000</v>
      </c>
      <c r="I62">
        <f>SUM('Raw Data'!I61:I72)</f>
        <v>75611000</v>
      </c>
      <c r="J62">
        <f>SUM('Raw Data'!J61:J72)</f>
        <v>30201000</v>
      </c>
      <c r="K62">
        <f>SUM('Raw Data'!K61:K72)</f>
        <v>66238000</v>
      </c>
      <c r="L62">
        <f>SUM('Raw Data'!L61:L72)</f>
        <v>111020000</v>
      </c>
      <c r="M62">
        <f>SUM('Raw Data'!M61:M72)</f>
        <v>11029000</v>
      </c>
      <c r="N62">
        <f>SUM('Raw Data'!N61:N72)</f>
        <v>28024000</v>
      </c>
      <c r="O62">
        <f>SUM('Raw Data'!O61:O72)</f>
        <v>84693000</v>
      </c>
      <c r="P62">
        <f>SUM('Raw Data'!P61:P72)</f>
        <v>12129000</v>
      </c>
      <c r="Q62">
        <f>SUM('Raw Data'!Q61:Q72)</f>
        <v>1345000</v>
      </c>
      <c r="R62">
        <f>SUM('Raw Data'!R61:R72)</f>
        <v>8767000</v>
      </c>
      <c r="S62">
        <f>SUM('Raw Data'!S61:S72)</f>
        <v>1226000</v>
      </c>
      <c r="T62">
        <f>SUM('Raw Data'!T61:T72)</f>
        <v>9928000</v>
      </c>
      <c r="U62">
        <f>SUM('Raw Data'!U61:U72)</f>
        <v>15356000</v>
      </c>
      <c r="V62" s="91">
        <f>SUM('Raw Data'!V61:V72)</f>
        <v>-1818000</v>
      </c>
      <c r="W62" s="91">
        <f>SUM('Raw Data'!W61:W72)</f>
        <v>684578000</v>
      </c>
    </row>
    <row r="63" spans="1:23">
      <c r="A63" s="22">
        <f>'Raw Data'!B62</f>
        <v>41974</v>
      </c>
      <c r="B63" s="22">
        <f>'Raw Data'!B73</f>
        <v>42309</v>
      </c>
      <c r="C63">
        <f>SUM('Raw Data'!C62:C73)</f>
        <v>7539000</v>
      </c>
      <c r="D63">
        <f>SUM('Raw Data'!D62:D73)</f>
        <v>893000</v>
      </c>
      <c r="E63">
        <f>SUM('Raw Data'!E62:E73)</f>
        <v>1545000</v>
      </c>
      <c r="F63">
        <f>SUM('Raw Data'!F62:F73)</f>
        <v>8486000</v>
      </c>
      <c r="G63">
        <f>SUM('Raw Data'!G62:G73)</f>
        <v>61106000</v>
      </c>
      <c r="H63">
        <f>SUM('Raw Data'!H62:H73)</f>
        <v>142513000</v>
      </c>
      <c r="I63">
        <f>SUM('Raw Data'!I62:I73)</f>
        <v>74880000</v>
      </c>
      <c r="J63">
        <f>SUM('Raw Data'!J62:J73)</f>
        <v>30424000</v>
      </c>
      <c r="K63">
        <f>SUM('Raw Data'!K62:K73)</f>
        <v>65459000</v>
      </c>
      <c r="L63">
        <f>SUM('Raw Data'!L62:L73)</f>
        <v>109271000</v>
      </c>
      <c r="M63">
        <f>SUM('Raw Data'!M62:M73)</f>
        <v>10963000</v>
      </c>
      <c r="N63">
        <f>SUM('Raw Data'!N62:N73)</f>
        <v>27722000</v>
      </c>
      <c r="O63">
        <f>SUM('Raw Data'!O62:O73)</f>
        <v>82388000</v>
      </c>
      <c r="P63">
        <f>SUM('Raw Data'!P62:P73)</f>
        <v>12027000</v>
      </c>
      <c r="Q63">
        <f>SUM('Raw Data'!Q62:Q73)</f>
        <v>1258000</v>
      </c>
      <c r="R63">
        <f>SUM('Raw Data'!R62:R73)</f>
        <v>8193000</v>
      </c>
      <c r="S63">
        <f>SUM('Raw Data'!S62:S73)</f>
        <v>1219000</v>
      </c>
      <c r="T63">
        <f>SUM('Raw Data'!T62:T73)</f>
        <v>9906000</v>
      </c>
      <c r="U63">
        <f>SUM('Raw Data'!U62:U73)</f>
        <v>15227000</v>
      </c>
      <c r="V63" s="91">
        <f>SUM('Raw Data'!V62:V73)</f>
        <v>-1714000</v>
      </c>
      <c r="W63" s="91">
        <f>SUM('Raw Data'!W62:W73)</f>
        <v>669307000</v>
      </c>
    </row>
    <row r="64" spans="1:23">
      <c r="A64" s="22">
        <f>'Raw Data'!B63</f>
        <v>42005</v>
      </c>
      <c r="B64" s="22">
        <f>'Raw Data'!B74</f>
        <v>42339</v>
      </c>
      <c r="C64">
        <f>SUM('Raw Data'!C63:C74)</f>
        <v>7994000</v>
      </c>
      <c r="D64">
        <f>SUM('Raw Data'!D63:D74)</f>
        <v>886000</v>
      </c>
      <c r="E64">
        <f>SUM('Raw Data'!E63:E74)</f>
        <v>2119000</v>
      </c>
      <c r="F64">
        <f>SUM('Raw Data'!F63:F74)</f>
        <v>7785000</v>
      </c>
      <c r="G64">
        <f>SUM('Raw Data'!G63:G74)</f>
        <v>61558000</v>
      </c>
      <c r="H64">
        <f>SUM('Raw Data'!H63:H74)</f>
        <v>125937000</v>
      </c>
      <c r="I64">
        <f>SUM('Raw Data'!I63:I74)</f>
        <v>76683000</v>
      </c>
      <c r="J64">
        <f>SUM('Raw Data'!J63:J74)</f>
        <v>29445000</v>
      </c>
      <c r="K64">
        <f>SUM('Raw Data'!K63:K74)</f>
        <v>67508000</v>
      </c>
      <c r="L64">
        <f>SUM('Raw Data'!L63:L74)</f>
        <v>110914000</v>
      </c>
      <c r="M64">
        <f>SUM('Raw Data'!M63:M74)</f>
        <v>12754000</v>
      </c>
      <c r="N64">
        <f>SUM('Raw Data'!N63:N74)</f>
        <v>28695000</v>
      </c>
      <c r="O64">
        <f>SUM('Raw Data'!O63:O74)</f>
        <v>82986000</v>
      </c>
      <c r="P64">
        <f>SUM('Raw Data'!P63:P74)</f>
        <v>11352000</v>
      </c>
      <c r="Q64">
        <f>SUM('Raw Data'!Q63:Q74)</f>
        <v>1297000</v>
      </c>
      <c r="R64">
        <f>SUM('Raw Data'!R63:R74)</f>
        <v>11694000</v>
      </c>
      <c r="S64">
        <f>SUM('Raw Data'!S63:S74)</f>
        <v>1271000</v>
      </c>
      <c r="T64">
        <f>SUM('Raw Data'!T63:T74)</f>
        <v>9480000</v>
      </c>
      <c r="U64">
        <f>SUM('Raw Data'!U63:U74)</f>
        <v>14667000</v>
      </c>
      <c r="V64" s="91">
        <f>SUM('Raw Data'!V63:V74)</f>
        <v>-1892000</v>
      </c>
      <c r="W64" s="91">
        <f>SUM('Raw Data'!W63:W74)</f>
        <v>663133000</v>
      </c>
    </row>
    <row r="65" spans="1:23">
      <c r="A65" s="22">
        <f>'Raw Data'!B64</f>
        <v>42036</v>
      </c>
      <c r="B65" s="22">
        <f>'Raw Data'!B75</f>
        <v>42370</v>
      </c>
      <c r="C65">
        <f>SUM('Raw Data'!C64:C75)</f>
        <v>7755000</v>
      </c>
      <c r="D65">
        <f>SUM('Raw Data'!D64:D75)</f>
        <v>914000</v>
      </c>
      <c r="E65">
        <f>SUM('Raw Data'!E64:E75)</f>
        <v>2017000</v>
      </c>
      <c r="F65">
        <f>SUM('Raw Data'!F64:F75)</f>
        <v>8239000</v>
      </c>
      <c r="G65">
        <f>SUM('Raw Data'!G64:G75)</f>
        <v>53967000</v>
      </c>
      <c r="H65">
        <f>SUM('Raw Data'!H64:H75)</f>
        <v>125375000</v>
      </c>
      <c r="I65">
        <f>SUM('Raw Data'!I64:I75)</f>
        <v>71992000</v>
      </c>
      <c r="J65">
        <f>SUM('Raw Data'!J64:J75)</f>
        <v>28225000</v>
      </c>
      <c r="K65">
        <f>SUM('Raw Data'!K64:K75)</f>
        <v>67878000</v>
      </c>
      <c r="L65">
        <f>SUM('Raw Data'!L64:L75)</f>
        <v>112347000</v>
      </c>
      <c r="M65">
        <f>SUM('Raw Data'!M64:M75)</f>
        <v>13000000</v>
      </c>
      <c r="N65">
        <f>SUM('Raw Data'!N64:N75)</f>
        <v>28652000</v>
      </c>
      <c r="O65">
        <f>SUM('Raw Data'!O64:O75)</f>
        <v>83287000</v>
      </c>
      <c r="P65">
        <f>SUM('Raw Data'!P64:P75)</f>
        <v>11780000</v>
      </c>
      <c r="Q65">
        <f>SUM('Raw Data'!Q64:Q75)</f>
        <v>1305000</v>
      </c>
      <c r="R65">
        <f>SUM('Raw Data'!R64:R75)</f>
        <v>11629000</v>
      </c>
      <c r="S65">
        <f>SUM('Raw Data'!S64:S75)</f>
        <v>1515000</v>
      </c>
      <c r="T65">
        <f>SUM('Raw Data'!T64:T75)</f>
        <v>9421000</v>
      </c>
      <c r="U65">
        <f>SUM('Raw Data'!U64:U75)</f>
        <v>10615000</v>
      </c>
      <c r="V65" s="91">
        <f>SUM('Raw Data'!V64:V75)</f>
        <v>-2091000</v>
      </c>
      <c r="W65" s="91">
        <f>SUM('Raw Data'!W64:W75)</f>
        <v>647822000</v>
      </c>
    </row>
    <row r="66" spans="1:23">
      <c r="A66" s="22">
        <f>'Raw Data'!B65</f>
        <v>42064</v>
      </c>
      <c r="B66" s="22">
        <f>'Raw Data'!B76</f>
        <v>42401</v>
      </c>
      <c r="C66">
        <f>SUM('Raw Data'!C65:C76)</f>
        <v>7413000</v>
      </c>
      <c r="D66">
        <f>SUM('Raw Data'!D65:D76)</f>
        <v>873000</v>
      </c>
      <c r="E66">
        <f>SUM('Raw Data'!E65:E76)</f>
        <v>2240000</v>
      </c>
      <c r="F66">
        <f>SUM('Raw Data'!F65:F76)</f>
        <v>8807000</v>
      </c>
      <c r="G66">
        <f>SUM('Raw Data'!G65:G76)</f>
        <v>53529000</v>
      </c>
      <c r="H66">
        <f>SUM('Raw Data'!H65:H76)</f>
        <v>126942000</v>
      </c>
      <c r="I66">
        <f>SUM('Raw Data'!I65:I76)</f>
        <v>79157000</v>
      </c>
      <c r="J66">
        <f>SUM('Raw Data'!J65:J76)</f>
        <v>29567000</v>
      </c>
      <c r="K66">
        <f>SUM('Raw Data'!K65:K76)</f>
        <v>70581000</v>
      </c>
      <c r="L66">
        <f>SUM('Raw Data'!L65:L76)</f>
        <v>112871000</v>
      </c>
      <c r="M66">
        <f>SUM('Raw Data'!M65:M76)</f>
        <v>13506000</v>
      </c>
      <c r="N66">
        <f>SUM('Raw Data'!N65:N76)</f>
        <v>28467000</v>
      </c>
      <c r="O66">
        <f>SUM('Raw Data'!O65:O76)</f>
        <v>83687000</v>
      </c>
      <c r="P66">
        <f>SUM('Raw Data'!P65:P76)</f>
        <v>11793000</v>
      </c>
      <c r="Q66">
        <f>SUM('Raw Data'!Q65:Q76)</f>
        <v>1055000</v>
      </c>
      <c r="R66">
        <f>SUM('Raw Data'!R65:R76)</f>
        <v>11725000</v>
      </c>
      <c r="S66">
        <f>SUM('Raw Data'!S65:S76)</f>
        <v>1541000</v>
      </c>
      <c r="T66">
        <f>SUM('Raw Data'!T65:T76)</f>
        <v>9483000</v>
      </c>
      <c r="U66">
        <f>SUM('Raw Data'!U65:U76)</f>
        <v>10177000</v>
      </c>
      <c r="V66" s="91">
        <f>SUM('Raw Data'!V65:V76)</f>
        <v>-2157000</v>
      </c>
      <c r="W66" s="91">
        <f>SUM('Raw Data'!W65:W76)</f>
        <v>661255000</v>
      </c>
    </row>
    <row r="67" spans="1:23">
      <c r="A67" s="22">
        <f>'Raw Data'!B66</f>
        <v>42095</v>
      </c>
      <c r="B67" s="22">
        <f>'Raw Data'!B77</f>
        <v>42430</v>
      </c>
      <c r="C67">
        <f>SUM('Raw Data'!C66:C77)</f>
        <v>7145000</v>
      </c>
      <c r="D67">
        <f>SUM('Raw Data'!D66:D77)</f>
        <v>969000</v>
      </c>
      <c r="E67">
        <f>SUM('Raw Data'!E66:E77)</f>
        <v>2401000</v>
      </c>
      <c r="F67">
        <f>SUM('Raw Data'!F66:F77)</f>
        <v>8792000</v>
      </c>
      <c r="G67">
        <f>SUM('Raw Data'!G66:G77)</f>
        <v>56603000</v>
      </c>
      <c r="H67">
        <f>SUM('Raw Data'!H66:H77)</f>
        <v>128622000</v>
      </c>
      <c r="I67">
        <f>SUM('Raw Data'!I66:I77)</f>
        <v>77814000</v>
      </c>
      <c r="J67">
        <f>SUM('Raw Data'!J66:J77)</f>
        <v>27900000</v>
      </c>
      <c r="K67">
        <f>SUM('Raw Data'!K66:K77)</f>
        <v>69935000</v>
      </c>
      <c r="L67">
        <f>SUM('Raw Data'!L66:L77)</f>
        <v>112588000</v>
      </c>
      <c r="M67">
        <f>SUM('Raw Data'!M66:M77)</f>
        <v>13350000</v>
      </c>
      <c r="N67">
        <f>SUM('Raw Data'!N66:N77)</f>
        <v>29478000</v>
      </c>
      <c r="O67">
        <f>SUM('Raw Data'!O66:O77)</f>
        <v>73733000</v>
      </c>
      <c r="P67">
        <f>SUM('Raw Data'!P66:P77)</f>
        <v>11888000</v>
      </c>
      <c r="Q67">
        <f>SUM('Raw Data'!Q66:Q77)</f>
        <v>1114000</v>
      </c>
      <c r="R67">
        <f>SUM('Raw Data'!R66:R77)</f>
        <v>12176000</v>
      </c>
      <c r="S67">
        <f>SUM('Raw Data'!S66:S77)</f>
        <v>1535000</v>
      </c>
      <c r="T67">
        <f>SUM('Raw Data'!T66:T77)</f>
        <v>9985000</v>
      </c>
      <c r="U67">
        <f>SUM('Raw Data'!U66:U77)</f>
        <v>10391000</v>
      </c>
      <c r="V67" s="91">
        <f>SUM('Raw Data'!V66:V77)</f>
        <v>-2322000</v>
      </c>
      <c r="W67" s="91">
        <f>SUM('Raw Data'!W66:W77)</f>
        <v>654095000</v>
      </c>
    </row>
    <row r="68" spans="1:23">
      <c r="A68" s="22">
        <f>'Raw Data'!B67</f>
        <v>42125</v>
      </c>
      <c r="B68" s="22">
        <f>'Raw Data'!B78</f>
        <v>42461</v>
      </c>
      <c r="C68">
        <f>SUM('Raw Data'!C67:C78)</f>
        <v>7055000</v>
      </c>
      <c r="D68">
        <f>SUM('Raw Data'!D67:D78)</f>
        <v>1118000</v>
      </c>
      <c r="E68">
        <f>SUM('Raw Data'!E67:E78)</f>
        <v>2720000</v>
      </c>
      <c r="F68">
        <f>SUM('Raw Data'!F67:F78)</f>
        <v>9036000</v>
      </c>
      <c r="G68">
        <f>SUM('Raw Data'!G67:G78)</f>
        <v>58302000</v>
      </c>
      <c r="H68">
        <f>SUM('Raw Data'!H67:H78)</f>
        <v>120580000</v>
      </c>
      <c r="I68">
        <f>SUM('Raw Data'!I67:I78)</f>
        <v>78671000</v>
      </c>
      <c r="J68">
        <f>SUM('Raw Data'!J67:J78)</f>
        <v>26132000</v>
      </c>
      <c r="K68">
        <f>SUM('Raw Data'!K67:K78)</f>
        <v>75701000</v>
      </c>
      <c r="L68">
        <f>SUM('Raw Data'!L67:L78)</f>
        <v>94824000</v>
      </c>
      <c r="M68">
        <f>SUM('Raw Data'!M67:M78)</f>
        <v>14349000</v>
      </c>
      <c r="N68">
        <f>SUM('Raw Data'!N67:N78)</f>
        <v>26538000</v>
      </c>
      <c r="O68">
        <f>SUM('Raw Data'!O67:O78)</f>
        <v>77332000</v>
      </c>
      <c r="P68">
        <f>SUM('Raw Data'!P67:P78)</f>
        <v>10297000</v>
      </c>
      <c r="Q68">
        <f>SUM('Raw Data'!Q67:Q78)</f>
        <v>1105000</v>
      </c>
      <c r="R68">
        <f>SUM('Raw Data'!R67:R78)</f>
        <v>12160000</v>
      </c>
      <c r="S68">
        <f>SUM('Raw Data'!S67:S78)</f>
        <v>1620000</v>
      </c>
      <c r="T68">
        <f>SUM('Raw Data'!T67:T78)</f>
        <v>10554000</v>
      </c>
      <c r="U68">
        <f>SUM('Raw Data'!U67:U78)</f>
        <v>9510000</v>
      </c>
      <c r="V68" s="91">
        <f>SUM('Raw Data'!V67:V78)</f>
        <v>613000</v>
      </c>
      <c r="W68" s="91">
        <f>SUM('Raw Data'!W67:W78)</f>
        <v>638214000</v>
      </c>
    </row>
    <row r="69" spans="1:23">
      <c r="A69" s="22">
        <f>'Raw Data'!B68</f>
        <v>42156</v>
      </c>
      <c r="B69" s="22">
        <f>'Raw Data'!B79</f>
        <v>42491</v>
      </c>
      <c r="C69">
        <f>SUM('Raw Data'!C68:C79)</f>
        <v>7076000</v>
      </c>
      <c r="D69">
        <f>SUM('Raw Data'!D68:D79)</f>
        <v>1052000</v>
      </c>
      <c r="E69">
        <f>SUM('Raw Data'!E68:E79)</f>
        <v>2616000</v>
      </c>
      <c r="F69">
        <f>SUM('Raw Data'!F68:F79)</f>
        <v>9200000</v>
      </c>
      <c r="G69">
        <f>SUM('Raw Data'!G68:G79)</f>
        <v>53831000</v>
      </c>
      <c r="H69">
        <f>SUM('Raw Data'!H68:H79)</f>
        <v>117424000</v>
      </c>
      <c r="I69">
        <f>SUM('Raw Data'!I68:I79)</f>
        <v>79643000</v>
      </c>
      <c r="J69">
        <f>SUM('Raw Data'!J68:J79)</f>
        <v>25292000</v>
      </c>
      <c r="K69">
        <f>SUM('Raw Data'!K68:K79)</f>
        <v>76233000</v>
      </c>
      <c r="L69">
        <f>SUM('Raw Data'!L68:L79)</f>
        <v>93868000</v>
      </c>
      <c r="M69">
        <f>SUM('Raw Data'!M68:M79)</f>
        <v>15110000</v>
      </c>
      <c r="N69">
        <f>SUM('Raw Data'!N68:N79)</f>
        <v>25560000</v>
      </c>
      <c r="O69">
        <f>SUM('Raw Data'!O68:O79)</f>
        <v>74430000</v>
      </c>
      <c r="P69">
        <f>SUM('Raw Data'!P68:P79)</f>
        <v>10277000</v>
      </c>
      <c r="Q69">
        <f>SUM('Raw Data'!Q68:Q79)</f>
        <v>1048000</v>
      </c>
      <c r="R69">
        <f>SUM('Raw Data'!R68:R79)</f>
        <v>12293000</v>
      </c>
      <c r="S69">
        <f>SUM('Raw Data'!S68:S79)</f>
        <v>1630000</v>
      </c>
      <c r="T69">
        <f>SUM('Raw Data'!T68:T79)</f>
        <v>10742000</v>
      </c>
      <c r="U69">
        <f>SUM('Raw Data'!U68:U79)</f>
        <v>9630000</v>
      </c>
      <c r="V69" s="91">
        <f>SUM('Raw Data'!V68:V79)</f>
        <v>515000</v>
      </c>
      <c r="W69" s="91">
        <f>SUM('Raw Data'!W68:W79)</f>
        <v>627467000</v>
      </c>
    </row>
    <row r="70" spans="1:23">
      <c r="A70" s="22">
        <f>'Raw Data'!B69</f>
        <v>42186</v>
      </c>
      <c r="B70" s="22">
        <f>'Raw Data'!B80</f>
        <v>42522</v>
      </c>
      <c r="C70">
        <f>SUM('Raw Data'!C69:C80)</f>
        <v>7180000</v>
      </c>
      <c r="D70">
        <f>SUM('Raw Data'!D69:D80)</f>
        <v>1056000</v>
      </c>
      <c r="E70">
        <f>SUM('Raw Data'!E69:E80)</f>
        <v>3000000</v>
      </c>
      <c r="F70">
        <f>SUM('Raw Data'!F69:F80)</f>
        <v>10008000</v>
      </c>
      <c r="G70">
        <f>SUM('Raw Data'!G69:G80)</f>
        <v>55816000</v>
      </c>
      <c r="H70">
        <f>SUM('Raw Data'!H69:H80)</f>
        <v>117141000</v>
      </c>
      <c r="I70">
        <f>SUM('Raw Data'!I69:I80)</f>
        <v>80587000</v>
      </c>
      <c r="J70">
        <f>SUM('Raw Data'!J69:J80)</f>
        <v>23330000</v>
      </c>
      <c r="K70">
        <f>SUM('Raw Data'!K69:K80)</f>
        <v>79187000</v>
      </c>
      <c r="L70">
        <f>SUM('Raw Data'!L69:L80)</f>
        <v>94341000</v>
      </c>
      <c r="M70">
        <f>SUM('Raw Data'!M69:M80)</f>
        <v>15562000</v>
      </c>
      <c r="N70">
        <f>SUM('Raw Data'!N69:N80)</f>
        <v>25187000</v>
      </c>
      <c r="O70">
        <f>SUM('Raw Data'!O69:O80)</f>
        <v>68509000</v>
      </c>
      <c r="P70">
        <f>SUM('Raw Data'!P69:P80)</f>
        <v>10203000</v>
      </c>
      <c r="Q70">
        <f>SUM('Raw Data'!Q69:Q80)</f>
        <v>864000</v>
      </c>
      <c r="R70">
        <f>SUM('Raw Data'!R69:R80)</f>
        <v>12104000</v>
      </c>
      <c r="S70">
        <f>SUM('Raw Data'!S69:S80)</f>
        <v>1657000</v>
      </c>
      <c r="T70">
        <f>SUM('Raw Data'!T69:T80)</f>
        <v>9678000</v>
      </c>
      <c r="U70">
        <f>SUM('Raw Data'!U69:U80)</f>
        <v>10622000</v>
      </c>
      <c r="V70" s="91">
        <f>SUM('Raw Data'!V69:V80)</f>
        <v>578000</v>
      </c>
      <c r="W70" s="91">
        <f>SUM('Raw Data'!W69:W80)</f>
        <v>626607000</v>
      </c>
    </row>
    <row r="71" spans="1:23">
      <c r="A71" s="22">
        <f>'Raw Data'!B70</f>
        <v>42217</v>
      </c>
      <c r="B71" s="22">
        <f>'Raw Data'!B81</f>
        <v>42552</v>
      </c>
      <c r="C71">
        <f>SUM('Raw Data'!C70:C81)</f>
        <v>7104000</v>
      </c>
      <c r="D71">
        <f>SUM('Raw Data'!D70:D81)</f>
        <v>1214000</v>
      </c>
      <c r="E71">
        <f>SUM('Raw Data'!E70:E81)</f>
        <v>3000000</v>
      </c>
      <c r="F71">
        <f>SUM('Raw Data'!F70:F81)</f>
        <v>10268000</v>
      </c>
      <c r="G71">
        <f>SUM('Raw Data'!G70:G81)</f>
        <v>56313000</v>
      </c>
      <c r="H71">
        <f>SUM('Raw Data'!H70:H81)</f>
        <v>115114000</v>
      </c>
      <c r="I71">
        <f>SUM('Raw Data'!I70:I81)</f>
        <v>81757000</v>
      </c>
      <c r="J71">
        <f>SUM('Raw Data'!J70:J81)</f>
        <v>23436000</v>
      </c>
      <c r="K71">
        <f>SUM('Raw Data'!K70:K81)</f>
        <v>79924000</v>
      </c>
      <c r="L71">
        <f>SUM('Raw Data'!L70:L81)</f>
        <v>94488000</v>
      </c>
      <c r="M71">
        <f>SUM('Raw Data'!M70:M81)</f>
        <v>15024000</v>
      </c>
      <c r="N71">
        <f>SUM('Raw Data'!N70:N81)</f>
        <v>24219000</v>
      </c>
      <c r="O71">
        <f>SUM('Raw Data'!O70:O81)</f>
        <v>67008000</v>
      </c>
      <c r="P71">
        <f>SUM('Raw Data'!P70:P81)</f>
        <v>10021000</v>
      </c>
      <c r="Q71">
        <f>SUM('Raw Data'!Q70:Q81)</f>
        <v>543000</v>
      </c>
      <c r="R71">
        <f>SUM('Raw Data'!R70:R81)</f>
        <v>12222000</v>
      </c>
      <c r="S71">
        <f>SUM('Raw Data'!S70:S81)</f>
        <v>1645000</v>
      </c>
      <c r="T71">
        <f>SUM('Raw Data'!T70:T81)</f>
        <v>9427000</v>
      </c>
      <c r="U71">
        <f>SUM('Raw Data'!U70:U81)</f>
        <v>10277000</v>
      </c>
      <c r="V71" s="91">
        <f>SUM('Raw Data'!V70:V81)</f>
        <v>671000</v>
      </c>
      <c r="W71" s="91">
        <f>SUM('Raw Data'!W70:W81)</f>
        <v>623671000</v>
      </c>
    </row>
    <row r="72" spans="1:23">
      <c r="A72" s="22">
        <f>'Raw Data'!B71</f>
        <v>42248</v>
      </c>
      <c r="B72" s="22">
        <f>'Raw Data'!B82</f>
        <v>42583</v>
      </c>
      <c r="C72">
        <f>SUM('Raw Data'!C71:C82)</f>
        <v>6868000</v>
      </c>
      <c r="D72">
        <f>SUM('Raw Data'!D71:D82)</f>
        <v>1337000</v>
      </c>
      <c r="E72">
        <f>SUM('Raw Data'!E71:E82)</f>
        <v>2902000</v>
      </c>
      <c r="F72">
        <f>SUM('Raw Data'!F71:F82)</f>
        <v>10292000</v>
      </c>
      <c r="G72">
        <f>SUM('Raw Data'!G71:G82)</f>
        <v>58212000</v>
      </c>
      <c r="H72">
        <f>SUM('Raw Data'!H71:H82)</f>
        <v>109242000</v>
      </c>
      <c r="I72">
        <f>SUM('Raw Data'!I71:I82)</f>
        <v>81938000</v>
      </c>
      <c r="J72">
        <f>SUM('Raw Data'!J71:J82)</f>
        <v>22491000</v>
      </c>
      <c r="K72">
        <f>SUM('Raw Data'!K71:K82)</f>
        <v>31895000</v>
      </c>
      <c r="L72">
        <f>SUM('Raw Data'!L71:L82)</f>
        <v>93079000</v>
      </c>
      <c r="M72">
        <f>SUM('Raw Data'!M71:M82)</f>
        <v>14869000</v>
      </c>
      <c r="N72">
        <f>SUM('Raw Data'!N71:N82)</f>
        <v>24083000</v>
      </c>
      <c r="O72">
        <f>SUM('Raw Data'!O71:O82)</f>
        <v>68802000</v>
      </c>
      <c r="P72">
        <f>SUM('Raw Data'!P71:P82)</f>
        <v>9987000</v>
      </c>
      <c r="Q72">
        <f>SUM('Raw Data'!Q71:Q82)</f>
        <v>494000</v>
      </c>
      <c r="R72">
        <f>SUM('Raw Data'!R71:R82)</f>
        <v>12234000</v>
      </c>
      <c r="S72">
        <f>SUM('Raw Data'!S71:S82)</f>
        <v>1442000</v>
      </c>
      <c r="T72">
        <f>SUM('Raw Data'!T71:T82)</f>
        <v>10564000</v>
      </c>
      <c r="U72">
        <f>SUM('Raw Data'!U71:U82)</f>
        <v>9065000</v>
      </c>
      <c r="V72" s="91">
        <f>SUM('Raw Data'!V71:V82)</f>
        <v>703000</v>
      </c>
      <c r="W72" s="91">
        <f>SUM('Raw Data'!W71:W82)</f>
        <v>570495000</v>
      </c>
    </row>
    <row r="73" spans="1:23">
      <c r="A73" s="22">
        <f>'Raw Data'!B72</f>
        <v>42278</v>
      </c>
      <c r="B73" s="22">
        <f>'Raw Data'!B83</f>
        <v>42614</v>
      </c>
      <c r="C73">
        <f>SUM('Raw Data'!C72:C83)</f>
        <v>6542000</v>
      </c>
      <c r="D73">
        <f>SUM('Raw Data'!D72:D83)</f>
        <v>1245000</v>
      </c>
      <c r="E73">
        <f>SUM('Raw Data'!E72:E83)</f>
        <v>2926000</v>
      </c>
      <c r="F73">
        <f>SUM('Raw Data'!F72:F83)</f>
        <v>11326000</v>
      </c>
      <c r="G73">
        <f>SUM('Raw Data'!G72:G83)</f>
        <v>56581000</v>
      </c>
      <c r="H73">
        <f>SUM('Raw Data'!H72:H83)</f>
        <v>101002000</v>
      </c>
      <c r="I73">
        <f>SUM('Raw Data'!I72:I83)</f>
        <v>72545000</v>
      </c>
      <c r="J73">
        <f>SUM('Raw Data'!J72:J83)</f>
        <v>17664000</v>
      </c>
      <c r="K73">
        <f>SUM('Raw Data'!K72:K83)</f>
        <v>34936000</v>
      </c>
      <c r="L73">
        <f>SUM('Raw Data'!L72:L83)</f>
        <v>93014000</v>
      </c>
      <c r="M73">
        <f>SUM('Raw Data'!M72:M83)</f>
        <v>15160000</v>
      </c>
      <c r="N73">
        <f>SUM('Raw Data'!N72:N83)</f>
        <v>24168000</v>
      </c>
      <c r="O73">
        <f>SUM('Raw Data'!O72:O83)</f>
        <v>71861000</v>
      </c>
      <c r="P73">
        <f>SUM('Raw Data'!P72:P83)</f>
        <v>9594000</v>
      </c>
      <c r="Q73">
        <f>SUM('Raw Data'!Q72:Q83)</f>
        <v>656000</v>
      </c>
      <c r="R73">
        <f>SUM('Raw Data'!R72:R83)</f>
        <v>12663000</v>
      </c>
      <c r="S73">
        <f>SUM('Raw Data'!S72:S83)</f>
        <v>1587000</v>
      </c>
      <c r="T73">
        <f>SUM('Raw Data'!T72:T83)</f>
        <v>9582000</v>
      </c>
      <c r="U73">
        <f>SUM('Raw Data'!U72:U83)</f>
        <v>10348000</v>
      </c>
      <c r="V73" s="91">
        <f>SUM('Raw Data'!V72:V83)</f>
        <v>686000</v>
      </c>
      <c r="W73" s="91">
        <f>SUM('Raw Data'!W72:W83)</f>
        <v>554081000</v>
      </c>
    </row>
    <row r="74" spans="1:23">
      <c r="A74" s="22">
        <f>'Raw Data'!B73</f>
        <v>42309</v>
      </c>
      <c r="B74" s="22">
        <f>'Raw Data'!B84</f>
        <v>42644</v>
      </c>
      <c r="C74">
        <f>SUM('Raw Data'!C73:C84)</f>
        <v>6553000</v>
      </c>
      <c r="D74">
        <f>SUM('Raw Data'!D73:D84)</f>
        <v>1319000</v>
      </c>
      <c r="E74">
        <f>SUM('Raw Data'!E73:E84)</f>
        <v>2855000</v>
      </c>
      <c r="F74">
        <f>SUM('Raw Data'!F73:F84)</f>
        <v>11575000</v>
      </c>
      <c r="G74">
        <f>SUM('Raw Data'!G73:G84)</f>
        <v>58895000</v>
      </c>
      <c r="H74">
        <f>SUM('Raw Data'!H73:H84)</f>
        <v>99712000</v>
      </c>
      <c r="I74">
        <f>SUM('Raw Data'!I73:I84)</f>
        <v>73031000</v>
      </c>
      <c r="J74">
        <f>SUM('Raw Data'!J73:J84)</f>
        <v>17550000</v>
      </c>
      <c r="K74">
        <f>SUM('Raw Data'!K73:K84)</f>
        <v>35635000</v>
      </c>
      <c r="L74">
        <f>SUM('Raw Data'!L73:L84)</f>
        <v>90617000</v>
      </c>
      <c r="M74">
        <f>SUM('Raw Data'!M73:M84)</f>
        <v>14279000</v>
      </c>
      <c r="N74">
        <f>SUM('Raw Data'!N73:N84)</f>
        <v>22788000</v>
      </c>
      <c r="O74">
        <f>SUM('Raw Data'!O73:O84)</f>
        <v>72648000</v>
      </c>
      <c r="P74">
        <f>SUM('Raw Data'!P73:P84)</f>
        <v>9472000</v>
      </c>
      <c r="Q74">
        <f>SUM('Raw Data'!Q73:Q84)</f>
        <v>714000</v>
      </c>
      <c r="R74">
        <f>SUM('Raw Data'!R73:R84)</f>
        <v>11714000</v>
      </c>
      <c r="S74">
        <f>SUM('Raw Data'!S73:S84)</f>
        <v>1156000</v>
      </c>
      <c r="T74">
        <f>SUM('Raw Data'!T73:T84)</f>
        <v>9526000</v>
      </c>
      <c r="U74">
        <f>SUM('Raw Data'!U73:U84)</f>
        <v>7535000</v>
      </c>
      <c r="V74" s="91">
        <f>SUM('Raw Data'!V73:V84)</f>
        <v>1028000</v>
      </c>
      <c r="W74" s="91">
        <f>SUM('Raw Data'!W73:W84)</f>
        <v>548592000</v>
      </c>
    </row>
    <row r="75" spans="1:23">
      <c r="A75" s="22">
        <f>'Raw Data'!B74</f>
        <v>42339</v>
      </c>
      <c r="B75" s="22">
        <f>'Raw Data'!B85</f>
        <v>42675</v>
      </c>
      <c r="C75">
        <f>SUM('Raw Data'!C74:C85)</f>
        <v>6315000</v>
      </c>
      <c r="D75">
        <f>SUM('Raw Data'!D74:D85)</f>
        <v>1309000</v>
      </c>
      <c r="E75">
        <f>SUM('Raw Data'!E74:E85)</f>
        <v>601000</v>
      </c>
      <c r="F75">
        <f>SUM('Raw Data'!F74:F85)</f>
        <v>11547000</v>
      </c>
      <c r="G75">
        <f>SUM('Raw Data'!G74:G85)</f>
        <v>58624000</v>
      </c>
      <c r="H75">
        <f>SUM('Raw Data'!H74:H85)</f>
        <v>102252000</v>
      </c>
      <c r="I75">
        <f>SUM('Raw Data'!I74:I85)</f>
        <v>72366000</v>
      </c>
      <c r="J75">
        <f>SUM('Raw Data'!J74:J85)</f>
        <v>16873000</v>
      </c>
      <c r="K75">
        <f>SUM('Raw Data'!K74:K85)</f>
        <v>43897000</v>
      </c>
      <c r="L75">
        <f>SUM('Raw Data'!L74:L85)</f>
        <v>90577000</v>
      </c>
      <c r="M75">
        <f>SUM('Raw Data'!M74:M85)</f>
        <v>14282000</v>
      </c>
      <c r="N75">
        <f>SUM('Raw Data'!N74:N85)</f>
        <v>22663000</v>
      </c>
      <c r="O75">
        <f>SUM('Raw Data'!O74:O85)</f>
        <v>73323000</v>
      </c>
      <c r="P75">
        <f>SUM('Raw Data'!P74:P85)</f>
        <v>9146000</v>
      </c>
      <c r="Q75">
        <f>SUM('Raw Data'!Q74:Q85)</f>
        <v>953000</v>
      </c>
      <c r="R75">
        <f>SUM('Raw Data'!R74:R85)</f>
        <v>10640000</v>
      </c>
      <c r="S75">
        <f>SUM('Raw Data'!S74:S85)</f>
        <v>1177000</v>
      </c>
      <c r="T75">
        <f>SUM('Raw Data'!T74:T85)</f>
        <v>9739000</v>
      </c>
      <c r="U75">
        <f>SUM('Raw Data'!U74:U85)</f>
        <v>7622000</v>
      </c>
      <c r="V75" s="91">
        <f>SUM('Raw Data'!V74:V85)</f>
        <v>1955000</v>
      </c>
      <c r="W75" s="91">
        <f>SUM('Raw Data'!W74:W85)</f>
        <v>555852000</v>
      </c>
    </row>
    <row r="76" spans="1:23">
      <c r="A76" s="22">
        <f>'Raw Data'!B75</f>
        <v>42370</v>
      </c>
      <c r="B76" s="22">
        <f>'Raw Data'!B86</f>
        <v>42705</v>
      </c>
      <c r="C76">
        <f>SUM('Raw Data'!C75:C86)</f>
        <v>7364000</v>
      </c>
      <c r="D76">
        <f>SUM('Raw Data'!D75:D86)</f>
        <v>1353000</v>
      </c>
      <c r="E76">
        <f>SUM('Raw Data'!E75:E86)</f>
        <v>956000</v>
      </c>
      <c r="F76">
        <f>SUM('Raw Data'!F75:F86)</f>
        <v>12496000</v>
      </c>
      <c r="G76">
        <f>SUM('Raw Data'!G75:G86)</f>
        <v>57483000</v>
      </c>
      <c r="H76">
        <f>SUM('Raw Data'!H75:H86)</f>
        <v>103662000</v>
      </c>
      <c r="I76">
        <f>SUM('Raw Data'!I75:I86)</f>
        <v>71057000</v>
      </c>
      <c r="J76">
        <f>SUM('Raw Data'!J75:J86)</f>
        <v>13237000</v>
      </c>
      <c r="K76">
        <f>SUM('Raw Data'!K75:K86)</f>
        <v>53326000</v>
      </c>
      <c r="L76">
        <f>SUM('Raw Data'!L75:L86)</f>
        <v>105373000</v>
      </c>
      <c r="M76">
        <f>SUM('Raw Data'!M75:M86)</f>
        <v>15500000</v>
      </c>
      <c r="N76">
        <f>SUM('Raw Data'!N75:N86)</f>
        <v>22525000</v>
      </c>
      <c r="O76">
        <f>SUM('Raw Data'!O75:O86)</f>
        <v>73167000</v>
      </c>
      <c r="P76">
        <f>SUM('Raw Data'!P75:P86)</f>
        <v>9674000</v>
      </c>
      <c r="Q76">
        <f>SUM('Raw Data'!Q75:Q86)</f>
        <v>897000</v>
      </c>
      <c r="R76">
        <f>SUM('Raw Data'!R75:R86)</f>
        <v>7863000</v>
      </c>
      <c r="S76">
        <f>SUM('Raw Data'!S75:S86)</f>
        <v>1208000</v>
      </c>
      <c r="T76">
        <f>SUM('Raw Data'!T75:T86)</f>
        <v>11286000</v>
      </c>
      <c r="U76">
        <f>SUM('Raw Data'!U75:U86)</f>
        <v>11028000</v>
      </c>
      <c r="V76" s="91">
        <f>SUM('Raw Data'!V75:V86)</f>
        <v>1362000</v>
      </c>
      <c r="W76" s="91">
        <f>SUM('Raw Data'!W75:W86)</f>
        <v>580809000</v>
      </c>
    </row>
    <row r="77" spans="1:23">
      <c r="A77" s="22">
        <f>'Raw Data'!B76</f>
        <v>42401</v>
      </c>
      <c r="B77" s="22">
        <f>'Raw Data'!B87</f>
        <v>42736</v>
      </c>
      <c r="C77">
        <f>SUM('Raw Data'!C76:C87)</f>
        <v>7592000</v>
      </c>
      <c r="D77">
        <f>SUM('Raw Data'!D76:D87)</f>
        <v>1663000</v>
      </c>
      <c r="E77">
        <f>SUM('Raw Data'!E76:E87)</f>
        <v>1053000</v>
      </c>
      <c r="F77">
        <f>SUM('Raw Data'!F76:F87)</f>
        <v>12452000</v>
      </c>
      <c r="G77">
        <f>SUM('Raw Data'!G76:G87)</f>
        <v>60493000</v>
      </c>
      <c r="H77">
        <f>SUM('Raw Data'!H76:H87)</f>
        <v>100573000</v>
      </c>
      <c r="I77">
        <f>SUM('Raw Data'!I76:I87)</f>
        <v>75754000</v>
      </c>
      <c r="J77">
        <f>SUM('Raw Data'!J76:J87)</f>
        <v>14596000</v>
      </c>
      <c r="K77">
        <f>SUM('Raw Data'!K76:K87)</f>
        <v>53108000</v>
      </c>
      <c r="L77">
        <f>SUM('Raw Data'!L76:L87)</f>
        <v>105209000</v>
      </c>
      <c r="M77">
        <f>SUM('Raw Data'!M76:M87)</f>
        <v>15212000</v>
      </c>
      <c r="N77">
        <f>SUM('Raw Data'!N76:N87)</f>
        <v>22450000</v>
      </c>
      <c r="O77">
        <f>SUM('Raw Data'!O76:O87)</f>
        <v>70329000</v>
      </c>
      <c r="P77">
        <f>SUM('Raw Data'!P76:P87)</f>
        <v>9158000</v>
      </c>
      <c r="Q77">
        <f>SUM('Raw Data'!Q76:Q87)</f>
        <v>888000</v>
      </c>
      <c r="R77">
        <f>SUM('Raw Data'!R76:R87)</f>
        <v>7539000</v>
      </c>
      <c r="S77">
        <f>SUM('Raw Data'!S76:S87)</f>
        <v>988000</v>
      </c>
      <c r="T77">
        <f>SUM('Raw Data'!T76:T87)</f>
        <v>11571000</v>
      </c>
      <c r="U77">
        <f>SUM('Raw Data'!U76:U87)</f>
        <v>8432000</v>
      </c>
      <c r="V77" s="91">
        <f>SUM('Raw Data'!V76:V87)</f>
        <v>1226000</v>
      </c>
      <c r="W77" s="91">
        <f>SUM('Raw Data'!W76:W87)</f>
        <v>580279000</v>
      </c>
    </row>
    <row r="78" spans="1:23">
      <c r="A78" s="22">
        <f>'Raw Data'!B77</f>
        <v>42430</v>
      </c>
      <c r="B78" s="22">
        <f>'Raw Data'!B88</f>
        <v>42767</v>
      </c>
      <c r="C78">
        <f>SUM('Raw Data'!C77:C88)</f>
        <v>7593000</v>
      </c>
      <c r="D78">
        <f>SUM('Raw Data'!D77:D88)</f>
        <v>2060000</v>
      </c>
      <c r="E78">
        <f>SUM('Raw Data'!E77:E88)</f>
        <v>2092000</v>
      </c>
      <c r="F78">
        <f>SUM('Raw Data'!F77:F88)</f>
        <v>12017000</v>
      </c>
      <c r="G78">
        <f>SUM('Raw Data'!G77:G88)</f>
        <v>60406000</v>
      </c>
      <c r="H78">
        <f>SUM('Raw Data'!H77:H88)</f>
        <v>100391000</v>
      </c>
      <c r="I78">
        <f>SUM('Raw Data'!I77:I88)</f>
        <v>71251000</v>
      </c>
      <c r="J78">
        <f>SUM('Raw Data'!J77:J88)</f>
        <v>13975000</v>
      </c>
      <c r="K78">
        <f>SUM('Raw Data'!K77:K88)</f>
        <v>53533000</v>
      </c>
      <c r="L78">
        <f>SUM('Raw Data'!L77:L88)</f>
        <v>104940000</v>
      </c>
      <c r="M78">
        <f>SUM('Raw Data'!M77:M88)</f>
        <v>14804000</v>
      </c>
      <c r="N78">
        <f>SUM('Raw Data'!N77:N88)</f>
        <v>22037000</v>
      </c>
      <c r="O78">
        <f>SUM('Raw Data'!O77:O88)</f>
        <v>70268000</v>
      </c>
      <c r="P78">
        <f>SUM('Raw Data'!P77:P88)</f>
        <v>9135000</v>
      </c>
      <c r="Q78">
        <f>SUM('Raw Data'!Q77:Q88)</f>
        <v>880000</v>
      </c>
      <c r="R78">
        <f>SUM('Raw Data'!R77:R88)</f>
        <v>7510000</v>
      </c>
      <c r="S78">
        <f>SUM('Raw Data'!S77:S88)</f>
        <v>934000</v>
      </c>
      <c r="T78">
        <f>SUM('Raw Data'!T77:T88)</f>
        <v>11707000</v>
      </c>
      <c r="U78">
        <f>SUM('Raw Data'!U77:U88)</f>
        <v>5997000</v>
      </c>
      <c r="V78" s="91">
        <f>SUM('Raw Data'!V77:V88)</f>
        <v>1309000</v>
      </c>
      <c r="W78" s="91">
        <f>SUM('Raw Data'!W77:W88)</f>
        <v>572833000</v>
      </c>
    </row>
    <row r="79" spans="1:23">
      <c r="A79" s="22">
        <f>'Raw Data'!B78</f>
        <v>42461</v>
      </c>
      <c r="B79" s="22">
        <f>'Raw Data'!B89</f>
        <v>42795</v>
      </c>
      <c r="C79">
        <f>SUM('Raw Data'!C78:C89)</f>
        <v>7166000</v>
      </c>
      <c r="D79">
        <f>SUM('Raw Data'!D78:D89)</f>
        <v>2086000</v>
      </c>
      <c r="E79">
        <f>SUM('Raw Data'!E78:E89)</f>
        <v>2081000</v>
      </c>
      <c r="F79">
        <f>SUM('Raw Data'!F78:F89)</f>
        <v>12399000</v>
      </c>
      <c r="G79">
        <f>SUM('Raw Data'!G78:G89)</f>
        <v>57645000</v>
      </c>
      <c r="H79">
        <f>SUM('Raw Data'!H78:H89)</f>
        <v>96807000</v>
      </c>
      <c r="I79">
        <f>SUM('Raw Data'!I78:I89)</f>
        <v>70806000</v>
      </c>
      <c r="J79">
        <f>SUM('Raw Data'!J78:J89)</f>
        <v>17154000</v>
      </c>
      <c r="K79">
        <f>SUM('Raw Data'!K78:K89)</f>
        <v>53586000</v>
      </c>
      <c r="L79">
        <f>SUM('Raw Data'!L78:L89)</f>
        <v>100426000</v>
      </c>
      <c r="M79">
        <f>SUM('Raw Data'!M78:M89)</f>
        <v>14042000</v>
      </c>
      <c r="N79">
        <f>SUM('Raw Data'!N78:N89)</f>
        <v>20723000</v>
      </c>
      <c r="O79">
        <f>SUM('Raw Data'!O78:O89)</f>
        <v>69707000</v>
      </c>
      <c r="P79">
        <f>SUM('Raw Data'!P78:P89)</f>
        <v>9243000</v>
      </c>
      <c r="Q79">
        <f>SUM('Raw Data'!Q78:Q89)</f>
        <v>791000</v>
      </c>
      <c r="R79">
        <f>SUM('Raw Data'!R78:R89)</f>
        <v>6738000</v>
      </c>
      <c r="S79">
        <f>SUM('Raw Data'!S78:S89)</f>
        <v>998000</v>
      </c>
      <c r="T79">
        <f>SUM('Raw Data'!T78:T89)</f>
        <v>10855000</v>
      </c>
      <c r="U79">
        <f>SUM('Raw Data'!U78:U89)</f>
        <v>10501000</v>
      </c>
      <c r="V79" s="91">
        <f>SUM('Raw Data'!V78:V89)</f>
        <v>2129000</v>
      </c>
      <c r="W79" s="91">
        <f>SUM('Raw Data'!W78:W89)</f>
        <v>565879000</v>
      </c>
    </row>
    <row r="80" spans="1:23">
      <c r="A80" s="22">
        <f>'Raw Data'!B79</f>
        <v>42491</v>
      </c>
      <c r="B80" s="22">
        <f>'Raw Data'!B90</f>
        <v>42826</v>
      </c>
      <c r="C80">
        <f>SUM('Raw Data'!C79:C90)</f>
        <v>7277000</v>
      </c>
      <c r="D80">
        <f>SUM('Raw Data'!D79:D90)</f>
        <v>1968000</v>
      </c>
      <c r="E80">
        <f>SUM('Raw Data'!E79:E90)</f>
        <v>4779000</v>
      </c>
      <c r="F80">
        <f>SUM('Raw Data'!F79:F90)</f>
        <v>13499000</v>
      </c>
      <c r="G80">
        <f>SUM('Raw Data'!G79:G90)</f>
        <v>60726000</v>
      </c>
      <c r="H80">
        <f>SUM('Raw Data'!H79:H90)</f>
        <v>91585000</v>
      </c>
      <c r="I80">
        <f>SUM('Raw Data'!I79:I90)</f>
        <v>71679000</v>
      </c>
      <c r="J80">
        <f>SUM('Raw Data'!J79:J90)</f>
        <v>22913000</v>
      </c>
      <c r="K80">
        <f>SUM('Raw Data'!K79:K90)</f>
        <v>50273000</v>
      </c>
      <c r="L80">
        <f>SUM('Raw Data'!L79:L90)</f>
        <v>99801000</v>
      </c>
      <c r="M80">
        <f>SUM('Raw Data'!M79:M90)</f>
        <v>14027000</v>
      </c>
      <c r="N80">
        <f>SUM('Raw Data'!N79:N90)</f>
        <v>23619000</v>
      </c>
      <c r="O80">
        <f>SUM('Raw Data'!O79:O90)</f>
        <v>71173000</v>
      </c>
      <c r="P80">
        <f>SUM('Raw Data'!P79:P90)</f>
        <v>10979000</v>
      </c>
      <c r="Q80">
        <f>SUM('Raw Data'!Q79:Q90)</f>
        <v>829000</v>
      </c>
      <c r="R80">
        <f>SUM('Raw Data'!R79:R90)</f>
        <v>7001000</v>
      </c>
      <c r="S80">
        <f>SUM('Raw Data'!S79:S90)</f>
        <v>1007000</v>
      </c>
      <c r="T80">
        <f>SUM('Raw Data'!T79:T90)</f>
        <v>11248000</v>
      </c>
      <c r="U80">
        <f>SUM('Raw Data'!U79:U90)</f>
        <v>10725000</v>
      </c>
      <c r="V80" s="91">
        <f>SUM('Raw Data'!V79:V90)</f>
        <v>1325000</v>
      </c>
      <c r="W80" s="91">
        <f>SUM('Raw Data'!W79:W90)</f>
        <v>576429000</v>
      </c>
    </row>
    <row r="81" spans="1:23">
      <c r="A81" s="22">
        <f>'Raw Data'!B80</f>
        <v>42522</v>
      </c>
      <c r="B81" s="22">
        <f>'Raw Data'!B91</f>
        <v>42856</v>
      </c>
      <c r="C81">
        <f>SUM('Raw Data'!C80:C91)</f>
        <v>7478000</v>
      </c>
      <c r="D81">
        <f>SUM('Raw Data'!D80:D91)</f>
        <v>1970000</v>
      </c>
      <c r="E81">
        <f>SUM('Raw Data'!E80:E91)</f>
        <v>4963000</v>
      </c>
      <c r="F81">
        <f>SUM('Raw Data'!F80:F91)</f>
        <v>13584000</v>
      </c>
      <c r="G81">
        <f>SUM('Raw Data'!G80:G91)</f>
        <v>58650000</v>
      </c>
      <c r="H81">
        <f>SUM('Raw Data'!H80:H91)</f>
        <v>94694000</v>
      </c>
      <c r="I81">
        <f>SUM('Raw Data'!I80:I91)</f>
        <v>75675000</v>
      </c>
      <c r="J81">
        <f>SUM('Raw Data'!J80:J91)</f>
        <v>23699000</v>
      </c>
      <c r="K81">
        <f>SUM('Raw Data'!K80:K91)</f>
        <v>50198000</v>
      </c>
      <c r="L81">
        <f>SUM('Raw Data'!L80:L91)</f>
        <v>103513000</v>
      </c>
      <c r="M81">
        <f>SUM('Raw Data'!M80:M91)</f>
        <v>12939000</v>
      </c>
      <c r="N81">
        <f>SUM('Raw Data'!N80:N91)</f>
        <v>24657000</v>
      </c>
      <c r="O81">
        <f>SUM('Raw Data'!O80:O91)</f>
        <v>73329000</v>
      </c>
      <c r="P81">
        <f>SUM('Raw Data'!P80:P91)</f>
        <v>10996000</v>
      </c>
      <c r="Q81">
        <f>SUM('Raw Data'!Q80:Q91)</f>
        <v>1151000</v>
      </c>
      <c r="R81">
        <f>SUM('Raw Data'!R80:R91)</f>
        <v>6922000</v>
      </c>
      <c r="S81">
        <f>SUM('Raw Data'!S80:S91)</f>
        <v>1015000</v>
      </c>
      <c r="T81">
        <f>SUM('Raw Data'!T80:T91)</f>
        <v>11153000</v>
      </c>
      <c r="U81">
        <f>SUM('Raw Data'!U80:U91)</f>
        <v>10450000</v>
      </c>
      <c r="V81" s="91">
        <f>SUM('Raw Data'!V80:V91)</f>
        <v>1352000</v>
      </c>
      <c r="W81" s="91">
        <f>SUM('Raw Data'!W80:W91)</f>
        <v>588383000</v>
      </c>
    </row>
    <row r="82" spans="1:23">
      <c r="A82" s="22">
        <f>'Raw Data'!B81</f>
        <v>42552</v>
      </c>
      <c r="B82" s="22">
        <f>'Raw Data'!B92</f>
        <v>42887</v>
      </c>
      <c r="C82">
        <f>SUM('Raw Data'!C81:C92)</f>
        <v>7447000</v>
      </c>
      <c r="D82">
        <f>SUM('Raw Data'!D81:D92)</f>
        <v>2002000</v>
      </c>
      <c r="E82">
        <f>SUM('Raw Data'!E81:E92)</f>
        <v>8491000</v>
      </c>
      <c r="F82">
        <f>SUM('Raw Data'!F81:F92)</f>
        <v>13710000</v>
      </c>
      <c r="G82">
        <f>SUM('Raw Data'!G81:G92)</f>
        <v>58300000</v>
      </c>
      <c r="H82">
        <f>SUM('Raw Data'!H81:H92)</f>
        <v>92685000</v>
      </c>
      <c r="I82">
        <f>SUM('Raw Data'!I81:I92)</f>
        <v>69784000</v>
      </c>
      <c r="J82">
        <f>SUM('Raw Data'!J81:J92)</f>
        <v>24602000</v>
      </c>
      <c r="K82">
        <f>SUM('Raw Data'!K81:K92)</f>
        <v>51735000</v>
      </c>
      <c r="L82">
        <f>SUM('Raw Data'!L81:L92)</f>
        <v>102426000</v>
      </c>
      <c r="M82">
        <f>SUM('Raw Data'!M81:M92)</f>
        <v>12967000</v>
      </c>
      <c r="N82">
        <f>SUM('Raw Data'!N81:N92)</f>
        <v>24063000</v>
      </c>
      <c r="O82">
        <f>SUM('Raw Data'!O81:O92)</f>
        <v>73595000</v>
      </c>
      <c r="P82">
        <f>SUM('Raw Data'!P81:P92)</f>
        <v>11714000</v>
      </c>
      <c r="Q82">
        <f>SUM('Raw Data'!Q81:Q92)</f>
        <v>1528000</v>
      </c>
      <c r="R82">
        <f>SUM('Raw Data'!R81:R92)</f>
        <v>7307000</v>
      </c>
      <c r="S82">
        <f>SUM('Raw Data'!S81:S92)</f>
        <v>1776000</v>
      </c>
      <c r="T82">
        <f>SUM('Raw Data'!T81:T92)</f>
        <v>13693000</v>
      </c>
      <c r="U82">
        <f>SUM('Raw Data'!U81:U92)</f>
        <v>12215000</v>
      </c>
      <c r="V82" s="91">
        <f>SUM('Raw Data'!V81:V92)</f>
        <v>1294000</v>
      </c>
      <c r="W82" s="91">
        <f>SUM('Raw Data'!W81:W92)</f>
        <v>591328000</v>
      </c>
    </row>
    <row r="83" spans="1:23">
      <c r="A83" s="22">
        <f>'Raw Data'!B82</f>
        <v>42583</v>
      </c>
      <c r="B83" s="22">
        <f>'Raw Data'!B93</f>
        <v>42917</v>
      </c>
      <c r="C83">
        <f>SUM('Raw Data'!C82:C93)</f>
        <v>7407000</v>
      </c>
      <c r="D83">
        <f>SUM('Raw Data'!D82:D93)</f>
        <v>1934000</v>
      </c>
      <c r="E83">
        <f>SUM('Raw Data'!E82:E93)</f>
        <v>8490000</v>
      </c>
      <c r="F83">
        <f>SUM('Raw Data'!F82:F93)</f>
        <v>12925000</v>
      </c>
      <c r="G83">
        <f>SUM('Raw Data'!G82:G93)</f>
        <v>55320000</v>
      </c>
      <c r="H83">
        <f>SUM('Raw Data'!H82:H93)</f>
        <v>91286000</v>
      </c>
      <c r="I83">
        <f>SUM('Raw Data'!I82:I93)</f>
        <v>71198000</v>
      </c>
      <c r="J83">
        <f>SUM('Raw Data'!J82:J93)</f>
        <v>24012000</v>
      </c>
      <c r="K83">
        <f>SUM('Raw Data'!K82:K93)</f>
        <v>51042000</v>
      </c>
      <c r="L83">
        <f>SUM('Raw Data'!L82:L93)</f>
        <v>96501000</v>
      </c>
      <c r="M83">
        <f>SUM('Raw Data'!M82:M93)</f>
        <v>12844000</v>
      </c>
      <c r="N83">
        <f>SUM('Raw Data'!N82:N93)</f>
        <v>24312000</v>
      </c>
      <c r="O83">
        <f>SUM('Raw Data'!O82:O93)</f>
        <v>72318000</v>
      </c>
      <c r="P83">
        <f>SUM('Raw Data'!P82:P93)</f>
        <v>11921000</v>
      </c>
      <c r="Q83">
        <f>SUM('Raw Data'!Q82:Q93)</f>
        <v>1468000</v>
      </c>
      <c r="R83">
        <f>SUM('Raw Data'!R82:R93)</f>
        <v>7085000</v>
      </c>
      <c r="S83">
        <f>SUM('Raw Data'!S82:S93)</f>
        <v>1805000</v>
      </c>
      <c r="T83">
        <f>SUM('Raw Data'!T82:T93)</f>
        <v>13892000</v>
      </c>
      <c r="U83">
        <f>SUM('Raw Data'!U82:U93)</f>
        <v>10620000</v>
      </c>
      <c r="V83" s="91">
        <f>SUM('Raw Data'!V82:V93)</f>
        <v>1243000</v>
      </c>
      <c r="W83" s="91">
        <f>SUM('Raw Data'!W82:W93)</f>
        <v>577617000</v>
      </c>
    </row>
    <row r="84" spans="1:23">
      <c r="A84" s="22">
        <f>'Raw Data'!B83</f>
        <v>42614</v>
      </c>
      <c r="B84" s="22">
        <f>'Raw Data'!B94</f>
        <v>42948</v>
      </c>
      <c r="C84">
        <f>SUM('Raw Data'!C83:C94)</f>
        <v>7466000</v>
      </c>
      <c r="D84">
        <f>SUM('Raw Data'!D83:D94)</f>
        <v>1764000</v>
      </c>
      <c r="E84">
        <f>SUM('Raw Data'!E83:E94)</f>
        <v>8486000</v>
      </c>
      <c r="F84">
        <f>SUM('Raw Data'!F83:F94)</f>
        <v>12990000</v>
      </c>
      <c r="G84">
        <f>SUM('Raw Data'!G83:G94)</f>
        <v>52227000</v>
      </c>
      <c r="H84">
        <f>SUM('Raw Data'!H83:H94)</f>
        <v>89952000</v>
      </c>
      <c r="I84">
        <f>SUM('Raw Data'!I83:I94)</f>
        <v>73517000</v>
      </c>
      <c r="J84">
        <f>SUM('Raw Data'!J83:J94)</f>
        <v>25269000</v>
      </c>
      <c r="K84">
        <f>SUM('Raw Data'!K83:K94)</f>
        <v>50356000</v>
      </c>
      <c r="L84">
        <f>SUM('Raw Data'!L83:L94)</f>
        <v>96403000</v>
      </c>
      <c r="M84">
        <f>SUM('Raw Data'!M83:M94)</f>
        <v>12376000</v>
      </c>
      <c r="N84">
        <f>SUM('Raw Data'!N83:N94)</f>
        <v>24247000</v>
      </c>
      <c r="O84">
        <f>SUM('Raw Data'!O83:O94)</f>
        <v>69166000</v>
      </c>
      <c r="P84">
        <f>SUM('Raw Data'!P83:P94)</f>
        <v>11922000</v>
      </c>
      <c r="Q84">
        <f>SUM('Raw Data'!Q83:Q94)</f>
        <v>1466000</v>
      </c>
      <c r="R84">
        <f>SUM('Raw Data'!R83:R94)</f>
        <v>6999000</v>
      </c>
      <c r="S84">
        <f>SUM('Raw Data'!S83:S94)</f>
        <v>1809000</v>
      </c>
      <c r="T84">
        <f>SUM('Raw Data'!T83:T94)</f>
        <v>14122000</v>
      </c>
      <c r="U84">
        <f>SUM('Raw Data'!U83:U94)</f>
        <v>10923000</v>
      </c>
      <c r="V84" s="91">
        <f>SUM('Raw Data'!V83:V94)</f>
        <v>1251000</v>
      </c>
      <c r="W84" s="91">
        <f>SUM('Raw Data'!W83:W94)</f>
        <v>572706000</v>
      </c>
    </row>
    <row r="85" spans="1:23">
      <c r="A85" s="22">
        <f>'Raw Data'!B84</f>
        <v>42644</v>
      </c>
      <c r="B85" s="22">
        <f>'Raw Data'!B95</f>
        <v>42979</v>
      </c>
      <c r="C85">
        <f>SUM('Raw Data'!C84:C95)</f>
        <v>7556000</v>
      </c>
      <c r="D85">
        <f>SUM('Raw Data'!D84:D95)</f>
        <v>1754000</v>
      </c>
      <c r="E85">
        <f>SUM('Raw Data'!E84:E95)</f>
        <v>11011000</v>
      </c>
      <c r="F85">
        <f>SUM('Raw Data'!F84:F95)</f>
        <v>13905000</v>
      </c>
      <c r="G85">
        <f>SUM('Raw Data'!G84:G95)</f>
        <v>54297000</v>
      </c>
      <c r="H85">
        <f>SUM('Raw Data'!H84:H95)</f>
        <v>95553000</v>
      </c>
      <c r="I85">
        <f>SUM('Raw Data'!I84:I95)</f>
        <v>74184000</v>
      </c>
      <c r="J85">
        <f>SUM('Raw Data'!J84:J95)</f>
        <v>26702000</v>
      </c>
      <c r="K85">
        <f>SUM('Raw Data'!K84:K95)</f>
        <v>52378000</v>
      </c>
      <c r="L85">
        <f>SUM('Raw Data'!L84:L95)</f>
        <v>97087000</v>
      </c>
      <c r="M85">
        <f>SUM('Raw Data'!M84:M95)</f>
        <v>12452000</v>
      </c>
      <c r="N85">
        <f>SUM('Raw Data'!N84:N95)</f>
        <v>24686000</v>
      </c>
      <c r="O85">
        <f>SUM('Raw Data'!O84:O95)</f>
        <v>65250000</v>
      </c>
      <c r="P85">
        <f>SUM('Raw Data'!P84:P95)</f>
        <v>14634000</v>
      </c>
      <c r="Q85">
        <f>SUM('Raw Data'!Q84:Q95)</f>
        <v>1258000</v>
      </c>
      <c r="R85">
        <f>SUM('Raw Data'!R84:R95)</f>
        <v>6803000</v>
      </c>
      <c r="S85">
        <f>SUM('Raw Data'!S84:S95)</f>
        <v>2161000</v>
      </c>
      <c r="T85">
        <f>SUM('Raw Data'!T84:T95)</f>
        <v>13774000</v>
      </c>
      <c r="U85">
        <f>SUM('Raw Data'!U84:U95)</f>
        <v>13517000</v>
      </c>
      <c r="V85" s="91">
        <f>SUM('Raw Data'!V84:V95)</f>
        <v>1314000</v>
      </c>
      <c r="W85" s="91">
        <f>SUM('Raw Data'!W84:W95)</f>
        <v>590271000</v>
      </c>
    </row>
    <row r="86" spans="1:23">
      <c r="A86" s="22">
        <f>'Raw Data'!B85</f>
        <v>42675</v>
      </c>
      <c r="B86" s="22">
        <f>'Raw Data'!B96</f>
        <v>43009</v>
      </c>
      <c r="C86">
        <f>SUM('Raw Data'!C85:C96)</f>
        <v>7451000</v>
      </c>
      <c r="D86">
        <f>SUM('Raw Data'!D85:D96)</f>
        <v>1621000</v>
      </c>
      <c r="E86">
        <f>SUM('Raw Data'!E85:E96)</f>
        <v>11223000</v>
      </c>
      <c r="F86">
        <f>SUM('Raw Data'!F85:F96)</f>
        <v>13658000</v>
      </c>
      <c r="G86">
        <f>SUM('Raw Data'!G85:G96)</f>
        <v>53324000</v>
      </c>
      <c r="H86">
        <f>SUM('Raw Data'!H85:H96)</f>
        <v>95149000</v>
      </c>
      <c r="I86">
        <f>SUM('Raw Data'!I85:I96)</f>
        <v>68228000</v>
      </c>
      <c r="J86">
        <f>SUM('Raw Data'!J85:J96)</f>
        <v>26825000</v>
      </c>
      <c r="K86">
        <f>SUM('Raw Data'!K85:K96)</f>
        <v>54649000</v>
      </c>
      <c r="L86">
        <f>SUM('Raw Data'!L85:L96)</f>
        <v>99340000</v>
      </c>
      <c r="M86">
        <f>SUM('Raw Data'!M85:M96)</f>
        <v>13486000</v>
      </c>
      <c r="N86">
        <f>SUM('Raw Data'!N85:N96)</f>
        <v>24288000</v>
      </c>
      <c r="O86">
        <f>SUM('Raw Data'!O85:O96)</f>
        <v>66053000</v>
      </c>
      <c r="P86">
        <f>SUM('Raw Data'!P85:P96)</f>
        <v>15130000</v>
      </c>
      <c r="Q86">
        <f>SUM('Raw Data'!Q85:Q96)</f>
        <v>5001000</v>
      </c>
      <c r="R86">
        <f>SUM('Raw Data'!R85:R96)</f>
        <v>7355000</v>
      </c>
      <c r="S86">
        <f>SUM('Raw Data'!S85:S96)</f>
        <v>2169000</v>
      </c>
      <c r="T86">
        <f>SUM('Raw Data'!T85:T96)</f>
        <v>13830000</v>
      </c>
      <c r="U86">
        <f>SUM('Raw Data'!U85:U96)</f>
        <v>14124000</v>
      </c>
      <c r="V86" s="91">
        <f>SUM('Raw Data'!V85:V96)</f>
        <v>1287000</v>
      </c>
      <c r="W86" s="91">
        <f>SUM('Raw Data'!W85:W96)</f>
        <v>594188000</v>
      </c>
    </row>
    <row r="87" spans="1:23">
      <c r="A87" s="22">
        <f>'Raw Data'!B86</f>
        <v>42705</v>
      </c>
      <c r="B87" s="22">
        <f>'Raw Data'!B97</f>
        <v>43040</v>
      </c>
      <c r="C87">
        <f>SUM('Raw Data'!C86:C97)</f>
        <v>7440000</v>
      </c>
      <c r="D87">
        <f>SUM('Raw Data'!D86:D97)</f>
        <v>1693000</v>
      </c>
      <c r="E87">
        <f>SUM('Raw Data'!E86:E97)</f>
        <v>13600000</v>
      </c>
      <c r="F87">
        <f>SUM('Raw Data'!F86:F97)</f>
        <v>13643000</v>
      </c>
      <c r="G87">
        <f>SUM('Raw Data'!G86:G97)</f>
        <v>53644000</v>
      </c>
      <c r="H87">
        <f>SUM('Raw Data'!H86:H97)</f>
        <v>97470000</v>
      </c>
      <c r="I87">
        <f>SUM('Raw Data'!I86:I97)</f>
        <v>69633000</v>
      </c>
      <c r="J87">
        <f>SUM('Raw Data'!J86:J97)</f>
        <v>26600000</v>
      </c>
      <c r="K87">
        <f>SUM('Raw Data'!K86:K97)</f>
        <v>45678000</v>
      </c>
      <c r="L87">
        <f>SUM('Raw Data'!L86:L97)</f>
        <v>93747000</v>
      </c>
      <c r="M87">
        <f>SUM('Raw Data'!M86:M97)</f>
        <v>13716000</v>
      </c>
      <c r="N87">
        <f>SUM('Raw Data'!N86:N97)</f>
        <v>24343000</v>
      </c>
      <c r="O87">
        <f>SUM('Raw Data'!O86:O97)</f>
        <v>59195000</v>
      </c>
      <c r="P87">
        <f>SUM('Raw Data'!P86:P97)</f>
        <v>15774000</v>
      </c>
      <c r="Q87">
        <f>SUM('Raw Data'!Q86:Q97)</f>
        <v>4935000</v>
      </c>
      <c r="R87">
        <f>SUM('Raw Data'!R86:R97)</f>
        <v>7507000</v>
      </c>
      <c r="S87">
        <f>SUM('Raw Data'!S86:S97)</f>
        <v>2147000</v>
      </c>
      <c r="T87">
        <f>SUM('Raw Data'!T86:T97)</f>
        <v>13703000</v>
      </c>
      <c r="U87">
        <f>SUM('Raw Data'!U86:U97)</f>
        <v>14376000</v>
      </c>
      <c r="V87" s="91">
        <f>SUM('Raw Data'!V86:V97)</f>
        <v>481000</v>
      </c>
      <c r="W87" s="91">
        <f>SUM('Raw Data'!W86:W97)</f>
        <v>579324000</v>
      </c>
    </row>
    <row r="88" spans="1:23">
      <c r="A88" s="22">
        <f>'Raw Data'!B87</f>
        <v>42736</v>
      </c>
      <c r="B88" s="22">
        <f>'Raw Data'!B98</f>
        <v>43070</v>
      </c>
      <c r="C88">
        <f>SUM('Raw Data'!C87:C98)</f>
        <v>5719000</v>
      </c>
      <c r="D88">
        <f>SUM('Raw Data'!D87:D98)</f>
        <v>1771000</v>
      </c>
      <c r="E88">
        <f>SUM('Raw Data'!E87:E98)</f>
        <v>15849000</v>
      </c>
      <c r="F88">
        <f>SUM('Raw Data'!F87:F98)</f>
        <v>13337000</v>
      </c>
      <c r="G88">
        <f>SUM('Raw Data'!G87:G98)</f>
        <v>50867000</v>
      </c>
      <c r="H88">
        <f>SUM('Raw Data'!H87:H98)</f>
        <v>101593000</v>
      </c>
      <c r="I88">
        <f>SUM('Raw Data'!I87:I98)</f>
        <v>71568000</v>
      </c>
      <c r="J88">
        <f>SUM('Raw Data'!J87:J98)</f>
        <v>30303000</v>
      </c>
      <c r="K88">
        <f>SUM('Raw Data'!K87:K98)</f>
        <v>35137000</v>
      </c>
      <c r="L88">
        <f>SUM('Raw Data'!L87:L98)</f>
        <v>80704000</v>
      </c>
      <c r="M88">
        <f>SUM('Raw Data'!M87:M98)</f>
        <v>13691000</v>
      </c>
      <c r="N88">
        <f>SUM('Raw Data'!N87:N98)</f>
        <v>21642000</v>
      </c>
      <c r="O88">
        <f>SUM('Raw Data'!O87:O98)</f>
        <v>69014000</v>
      </c>
      <c r="P88">
        <f>SUM('Raw Data'!P87:P98)</f>
        <v>17571000</v>
      </c>
      <c r="Q88">
        <f>SUM('Raw Data'!Q87:Q98)</f>
        <v>5098000</v>
      </c>
      <c r="R88">
        <f>SUM('Raw Data'!R87:R98)</f>
        <v>6800000</v>
      </c>
      <c r="S88">
        <f>SUM('Raw Data'!S87:S98)</f>
        <v>2411000</v>
      </c>
      <c r="T88">
        <f>SUM('Raw Data'!T87:T98)</f>
        <v>11014000</v>
      </c>
      <c r="U88">
        <f>SUM('Raw Data'!U87:U98)</f>
        <v>12111000</v>
      </c>
      <c r="V88" s="91">
        <f>SUM('Raw Data'!V87:V98)</f>
        <v>1087000</v>
      </c>
      <c r="W88" s="91">
        <f>SUM('Raw Data'!W87:W98)</f>
        <v>567288000</v>
      </c>
    </row>
    <row r="89" spans="1:23">
      <c r="A89" s="22">
        <f>'Raw Data'!B88</f>
        <v>42767</v>
      </c>
      <c r="B89" s="22">
        <f>'Raw Data'!B99</f>
        <v>43101</v>
      </c>
      <c r="C89">
        <f>SUM('Raw Data'!C88:C99)</f>
        <v>5865000</v>
      </c>
      <c r="D89">
        <f>SUM('Raw Data'!D88:D99)</f>
        <v>1424000</v>
      </c>
      <c r="E89">
        <f>SUM('Raw Data'!E88:E99)</f>
        <v>15852000</v>
      </c>
      <c r="F89">
        <f>SUM('Raw Data'!F88:F99)</f>
        <v>13397000</v>
      </c>
      <c r="G89">
        <f>SUM('Raw Data'!G88:G99)</f>
        <v>51776000</v>
      </c>
      <c r="H89">
        <f>SUM('Raw Data'!H88:H99)</f>
        <v>106896000</v>
      </c>
      <c r="I89">
        <f>SUM('Raw Data'!I88:I99)</f>
        <v>67163000</v>
      </c>
      <c r="J89">
        <f>SUM('Raw Data'!J88:J99)</f>
        <v>30236000</v>
      </c>
      <c r="K89">
        <f>SUM('Raw Data'!K88:K99)</f>
        <v>34949000</v>
      </c>
      <c r="L89">
        <f>SUM('Raw Data'!L88:L99)</f>
        <v>80237000</v>
      </c>
      <c r="M89">
        <f>SUM('Raw Data'!M88:M99)</f>
        <v>13671000</v>
      </c>
      <c r="N89">
        <f>SUM('Raw Data'!N88:N99)</f>
        <v>21701000</v>
      </c>
      <c r="O89">
        <f>SUM('Raw Data'!O88:O99)</f>
        <v>71058000</v>
      </c>
      <c r="P89">
        <f>SUM('Raw Data'!P88:P99)</f>
        <v>17783000</v>
      </c>
      <c r="Q89">
        <f>SUM('Raw Data'!Q88:Q99)</f>
        <v>5102000</v>
      </c>
      <c r="R89">
        <f>SUM('Raw Data'!R88:R99)</f>
        <v>7181000</v>
      </c>
      <c r="S89">
        <f>SUM('Raw Data'!S88:S99)</f>
        <v>2396000</v>
      </c>
      <c r="T89">
        <f>SUM('Raw Data'!T88:T99)</f>
        <v>12666000</v>
      </c>
      <c r="U89">
        <f>SUM('Raw Data'!U88:U99)</f>
        <v>13459000</v>
      </c>
      <c r="V89" s="91">
        <f>SUM('Raw Data'!V88:V99)</f>
        <v>1135000</v>
      </c>
      <c r="W89" s="91">
        <f>SUM('Raw Data'!W88:W99)</f>
        <v>573946000</v>
      </c>
    </row>
    <row r="90" spans="1:23">
      <c r="A90" s="22">
        <f>'Raw Data'!B89</f>
        <v>42795</v>
      </c>
      <c r="B90" s="22">
        <f>'Raw Data'!B100</f>
        <v>43132</v>
      </c>
      <c r="C90">
        <f>SUM('Raw Data'!C89:C100)</f>
        <v>5824000</v>
      </c>
      <c r="D90">
        <f>SUM('Raw Data'!D89:D100)</f>
        <v>1002000</v>
      </c>
      <c r="E90">
        <f>SUM('Raw Data'!E89:E100)</f>
        <v>16621000</v>
      </c>
      <c r="F90">
        <f>SUM('Raw Data'!F89:F100)</f>
        <v>13333000</v>
      </c>
      <c r="G90">
        <f>SUM('Raw Data'!G89:G100)</f>
        <v>50407000</v>
      </c>
      <c r="H90">
        <f>SUM('Raw Data'!H89:H100)</f>
        <v>106347000</v>
      </c>
      <c r="I90">
        <f>SUM('Raw Data'!I89:I100)</f>
        <v>68779000</v>
      </c>
      <c r="J90">
        <f>SUM('Raw Data'!J89:J100)</f>
        <v>30583000</v>
      </c>
      <c r="K90">
        <f>SUM('Raw Data'!K89:K100)</f>
        <v>45614000</v>
      </c>
      <c r="L90">
        <f>SUM('Raw Data'!L89:L100)</f>
        <v>79448000</v>
      </c>
      <c r="M90">
        <f>SUM('Raw Data'!M89:M100)</f>
        <v>13404000</v>
      </c>
      <c r="N90">
        <f>SUM('Raw Data'!N89:N100)</f>
        <v>21800000</v>
      </c>
      <c r="O90">
        <f>SUM('Raw Data'!O89:O100)</f>
        <v>70386000</v>
      </c>
      <c r="P90">
        <f>SUM('Raw Data'!P89:P100)</f>
        <v>17788000</v>
      </c>
      <c r="Q90">
        <f>SUM('Raw Data'!Q89:Q100)</f>
        <v>5119000</v>
      </c>
      <c r="R90">
        <f>SUM('Raw Data'!R89:R100)</f>
        <v>7131000</v>
      </c>
      <c r="S90">
        <f>SUM('Raw Data'!S89:S100)</f>
        <v>2419000</v>
      </c>
      <c r="T90">
        <f>SUM('Raw Data'!T89:T100)</f>
        <v>12595000</v>
      </c>
      <c r="U90">
        <f>SUM('Raw Data'!U89:U100)</f>
        <v>15986000</v>
      </c>
      <c r="V90" s="91">
        <f>SUM('Raw Data'!V89:V100)</f>
        <v>1095000</v>
      </c>
      <c r="W90" s="91">
        <f>SUM('Raw Data'!W89:W100)</f>
        <v>585680000</v>
      </c>
    </row>
    <row r="91" spans="1:23">
      <c r="A91" s="22">
        <f>'Raw Data'!B90</f>
        <v>42826</v>
      </c>
      <c r="B91" s="22">
        <f>'Raw Data'!B101</f>
        <v>43160</v>
      </c>
      <c r="C91">
        <f>SUM('Raw Data'!C90:C101)</f>
        <v>6076000</v>
      </c>
      <c r="D91">
        <f>SUM('Raw Data'!D90:D101)</f>
        <v>925000</v>
      </c>
      <c r="E91">
        <f>SUM('Raw Data'!E90:E101)</f>
        <v>16638000</v>
      </c>
      <c r="F91">
        <f>SUM('Raw Data'!F90:F101)</f>
        <v>14039000</v>
      </c>
      <c r="G91">
        <f>SUM('Raw Data'!G90:G101)</f>
        <v>48895000</v>
      </c>
      <c r="H91">
        <f>SUM('Raw Data'!H90:H101)</f>
        <v>110567000</v>
      </c>
      <c r="I91">
        <f>SUM('Raw Data'!I90:I101)</f>
        <v>74740000</v>
      </c>
      <c r="J91">
        <f>SUM('Raw Data'!J90:J101)</f>
        <v>27969000</v>
      </c>
      <c r="K91">
        <f>SUM('Raw Data'!K90:K101)</f>
        <v>48014000</v>
      </c>
      <c r="L91">
        <f>SUM('Raw Data'!L90:L101)</f>
        <v>78459000</v>
      </c>
      <c r="M91">
        <f>SUM('Raw Data'!M90:M101)</f>
        <v>12897000</v>
      </c>
      <c r="N91">
        <f>SUM('Raw Data'!N90:N101)</f>
        <v>20366000</v>
      </c>
      <c r="O91">
        <f>SUM('Raw Data'!O90:O101)</f>
        <v>70644000</v>
      </c>
      <c r="P91">
        <f>SUM('Raw Data'!P90:P101)</f>
        <v>17236000</v>
      </c>
      <c r="Q91">
        <f>SUM('Raw Data'!Q90:Q101)</f>
        <v>5134000</v>
      </c>
      <c r="R91">
        <f>SUM('Raw Data'!R90:R101)</f>
        <v>7270000</v>
      </c>
      <c r="S91">
        <f>SUM('Raw Data'!S90:S101)</f>
        <v>2382000</v>
      </c>
      <c r="T91">
        <f>SUM('Raw Data'!T90:T101)</f>
        <v>13810000</v>
      </c>
      <c r="U91">
        <f>SUM('Raw Data'!U90:U101)</f>
        <v>12927000</v>
      </c>
      <c r="V91" s="91">
        <f>SUM('Raw Data'!V90:V101)</f>
        <v>274000</v>
      </c>
      <c r="W91" s="91">
        <f>SUM('Raw Data'!W90:W101)</f>
        <v>589262000</v>
      </c>
    </row>
    <row r="92" spans="1:23">
      <c r="A92" s="22">
        <f>'Raw Data'!B91</f>
        <v>42856</v>
      </c>
      <c r="B92" s="22">
        <f>'Raw Data'!B102</f>
        <v>43191</v>
      </c>
      <c r="C92">
        <f>SUM('Raw Data'!C91:C102)</f>
        <v>6493000</v>
      </c>
      <c r="D92">
        <f>SUM('Raw Data'!D91:D102)</f>
        <v>1043000</v>
      </c>
      <c r="E92">
        <f>SUM('Raw Data'!E91:E102)</f>
        <v>15953000</v>
      </c>
      <c r="F92">
        <f>SUM('Raw Data'!F91:F102)</f>
        <v>15693000</v>
      </c>
      <c r="G92">
        <f>SUM('Raw Data'!G91:G102)</f>
        <v>56934000</v>
      </c>
      <c r="H92">
        <f>SUM('Raw Data'!H91:H102)</f>
        <v>128649000</v>
      </c>
      <c r="I92">
        <f>SUM('Raw Data'!I91:I102)</f>
        <v>73904000</v>
      </c>
      <c r="J92">
        <f>SUM('Raw Data'!J91:J102)</f>
        <v>27219000</v>
      </c>
      <c r="K92">
        <f>SUM('Raw Data'!K91:K102)</f>
        <v>47155000</v>
      </c>
      <c r="L92">
        <f>SUM('Raw Data'!L91:L102)</f>
        <v>82378000</v>
      </c>
      <c r="M92">
        <f>SUM('Raw Data'!M91:M102)</f>
        <v>14149000</v>
      </c>
      <c r="N92">
        <f>SUM('Raw Data'!N91:N102)</f>
        <v>21449000</v>
      </c>
      <c r="O92">
        <f>SUM('Raw Data'!O91:O102)</f>
        <v>81921000</v>
      </c>
      <c r="P92">
        <f>SUM('Raw Data'!P91:P102)</f>
        <v>17458000</v>
      </c>
      <c r="Q92">
        <f>SUM('Raw Data'!Q91:Q102)</f>
        <v>5857000</v>
      </c>
      <c r="R92">
        <f>SUM('Raw Data'!R91:R102)</f>
        <v>6977000</v>
      </c>
      <c r="S92">
        <f>SUM('Raw Data'!S91:S102)</f>
        <v>2542000</v>
      </c>
      <c r="T92">
        <f>SUM('Raw Data'!T91:T102)</f>
        <v>14794000</v>
      </c>
      <c r="U92">
        <f>SUM('Raw Data'!U91:U102)</f>
        <v>25084000</v>
      </c>
      <c r="V92" s="91">
        <f>SUM('Raw Data'!V91:V102)</f>
        <v>1357000</v>
      </c>
      <c r="W92" s="91">
        <f>SUM('Raw Data'!W91:W102)</f>
        <v>647009000</v>
      </c>
    </row>
    <row r="93" spans="1:23">
      <c r="A93" s="22">
        <f>'Raw Data'!B92</f>
        <v>42887</v>
      </c>
      <c r="B93" s="22">
        <f>'Raw Data'!B103</f>
        <v>43221</v>
      </c>
      <c r="C93">
        <f>SUM('Raw Data'!C92:C103)</f>
        <v>6440000</v>
      </c>
      <c r="D93">
        <f>SUM('Raw Data'!D92:D103)</f>
        <v>1024000</v>
      </c>
      <c r="E93">
        <f>SUM('Raw Data'!E92:E103)</f>
        <v>15866000</v>
      </c>
      <c r="F93">
        <f>SUM('Raw Data'!F92:F103)</f>
        <v>16549000</v>
      </c>
      <c r="G93">
        <f>SUM('Raw Data'!G92:G103)</f>
        <v>58440000</v>
      </c>
      <c r="H93">
        <f>SUM('Raw Data'!H92:H103)</f>
        <v>131627000</v>
      </c>
      <c r="I93">
        <f>SUM('Raw Data'!I92:I103)</f>
        <v>75949000</v>
      </c>
      <c r="J93">
        <f>SUM('Raw Data'!J92:J103)</f>
        <v>27301000</v>
      </c>
      <c r="K93">
        <f>SUM('Raw Data'!K92:K103)</f>
        <v>50812000</v>
      </c>
      <c r="L93">
        <f>SUM('Raw Data'!L92:L103)</f>
        <v>81880000</v>
      </c>
      <c r="M93">
        <f>SUM('Raw Data'!M92:M103)</f>
        <v>14492000</v>
      </c>
      <c r="N93">
        <f>SUM('Raw Data'!N92:N103)</f>
        <v>22181000</v>
      </c>
      <c r="O93">
        <f>SUM('Raw Data'!O92:O103)</f>
        <v>85749000</v>
      </c>
      <c r="P93">
        <f>SUM('Raw Data'!P92:P103)</f>
        <v>18313000</v>
      </c>
      <c r="Q93">
        <f>SUM('Raw Data'!Q92:Q103)</f>
        <v>5628000</v>
      </c>
      <c r="R93">
        <f>SUM('Raw Data'!R92:R103)</f>
        <v>7136000</v>
      </c>
      <c r="S93">
        <f>SUM('Raw Data'!S92:S103)</f>
        <v>2470000</v>
      </c>
      <c r="T93">
        <f>SUM('Raw Data'!T92:T103)</f>
        <v>15119000</v>
      </c>
      <c r="U93">
        <f>SUM('Raw Data'!U92:U103)</f>
        <v>25077000</v>
      </c>
      <c r="V93" s="91">
        <f>SUM('Raw Data'!V92:V103)</f>
        <v>1541000</v>
      </c>
      <c r="W93" s="91">
        <f>SUM('Raw Data'!W92:W103)</f>
        <v>663595000</v>
      </c>
    </row>
    <row r="94" spans="1:23">
      <c r="A94" s="22">
        <f>'Raw Data'!B93</f>
        <v>42917</v>
      </c>
      <c r="B94" s="22">
        <f>'Raw Data'!B104</f>
        <v>43252</v>
      </c>
      <c r="C94">
        <f>SUM('Raw Data'!C93:C104)</f>
        <v>6362000</v>
      </c>
      <c r="D94">
        <f>SUM('Raw Data'!D93:D104)</f>
        <v>975000</v>
      </c>
      <c r="E94">
        <f>SUM('Raw Data'!E93:E104)</f>
        <v>17384000</v>
      </c>
      <c r="F94">
        <f>SUM('Raw Data'!F93:F104)</f>
        <v>17976000</v>
      </c>
      <c r="G94">
        <f>SUM('Raw Data'!G93:G104)</f>
        <v>57040000</v>
      </c>
      <c r="H94">
        <f>SUM('Raw Data'!H93:H104)</f>
        <v>150352000</v>
      </c>
      <c r="I94">
        <f>SUM('Raw Data'!I93:I104)</f>
        <v>86849000</v>
      </c>
      <c r="J94">
        <f>SUM('Raw Data'!J93:J104)</f>
        <v>26307000</v>
      </c>
      <c r="K94">
        <f>SUM('Raw Data'!K93:K104)</f>
        <v>45584000</v>
      </c>
      <c r="L94">
        <f>SUM('Raw Data'!L93:L104)</f>
        <v>93771000</v>
      </c>
      <c r="M94">
        <f>SUM('Raw Data'!M93:M104)</f>
        <v>14154000</v>
      </c>
      <c r="N94">
        <f>SUM('Raw Data'!N93:N104)</f>
        <v>24136000</v>
      </c>
      <c r="O94">
        <f>SUM('Raw Data'!O93:O104)</f>
        <v>110286000</v>
      </c>
      <c r="P94">
        <f>SUM('Raw Data'!P93:P104)</f>
        <v>19664000</v>
      </c>
      <c r="Q94">
        <f>SUM('Raw Data'!Q93:Q104)</f>
        <v>6364000</v>
      </c>
      <c r="R94">
        <f>SUM('Raw Data'!R93:R104)</f>
        <v>8558000</v>
      </c>
      <c r="S94">
        <f>SUM('Raw Data'!S93:S104)</f>
        <v>1755000</v>
      </c>
      <c r="T94">
        <f>SUM('Raw Data'!T93:T104)</f>
        <v>13032000</v>
      </c>
      <c r="U94">
        <f>SUM('Raw Data'!U93:U104)</f>
        <v>22787000</v>
      </c>
      <c r="V94" s="91">
        <f>SUM('Raw Data'!V93:V104)</f>
        <v>1881000</v>
      </c>
      <c r="W94" s="91">
        <f>SUM('Raw Data'!W93:W104)</f>
        <v>725218000</v>
      </c>
    </row>
    <row r="95" spans="1:23">
      <c r="A95" s="22">
        <f>'Raw Data'!B94</f>
        <v>42948</v>
      </c>
      <c r="B95" s="22">
        <f>'Raw Data'!B105</f>
        <v>43282</v>
      </c>
      <c r="C95">
        <f>SUM('Raw Data'!C94:C105)</f>
        <v>6507000</v>
      </c>
      <c r="D95">
        <f>SUM('Raw Data'!D94:D105)</f>
        <v>1028000</v>
      </c>
      <c r="E95">
        <f>SUM('Raw Data'!E94:E105)</f>
        <v>17386000</v>
      </c>
      <c r="F95">
        <f>SUM('Raw Data'!F94:F105)</f>
        <v>18595000</v>
      </c>
      <c r="G95">
        <f>SUM('Raw Data'!G94:G105)</f>
        <v>62126000</v>
      </c>
      <c r="H95">
        <f>SUM('Raw Data'!H94:H105)</f>
        <v>154457000</v>
      </c>
      <c r="I95">
        <f>SUM('Raw Data'!I94:I105)</f>
        <v>90060000</v>
      </c>
      <c r="J95">
        <f>SUM('Raw Data'!J94:J105)</f>
        <v>26441000</v>
      </c>
      <c r="K95">
        <f>SUM('Raw Data'!K94:K105)</f>
        <v>45799000</v>
      </c>
      <c r="L95">
        <f>SUM('Raw Data'!L94:L105)</f>
        <v>99668000</v>
      </c>
      <c r="M95">
        <f>SUM('Raw Data'!M94:M105)</f>
        <v>14176000</v>
      </c>
      <c r="N95">
        <f>SUM('Raw Data'!N94:N105)</f>
        <v>23860000</v>
      </c>
      <c r="O95">
        <f>SUM('Raw Data'!O94:O105)</f>
        <v>111415000</v>
      </c>
      <c r="P95">
        <f>SUM('Raw Data'!P94:P105)</f>
        <v>21227000</v>
      </c>
      <c r="Q95">
        <f>SUM('Raw Data'!Q94:Q105)</f>
        <v>7133000</v>
      </c>
      <c r="R95">
        <f>SUM('Raw Data'!R94:R105)</f>
        <v>8447000</v>
      </c>
      <c r="S95">
        <f>SUM('Raw Data'!S94:S105)</f>
        <v>1695000</v>
      </c>
      <c r="T95">
        <f>SUM('Raw Data'!T94:T105)</f>
        <v>12873000</v>
      </c>
      <c r="U95">
        <f>SUM('Raw Data'!U94:U105)</f>
        <v>30416000</v>
      </c>
      <c r="V95" s="91">
        <f>SUM('Raw Data'!V94:V105)</f>
        <v>1926000</v>
      </c>
      <c r="W95" s="91">
        <f>SUM('Raw Data'!W94:W105)</f>
        <v>755238000</v>
      </c>
    </row>
    <row r="96" spans="1:23">
      <c r="A96" s="22">
        <f>'Raw Data'!B95</f>
        <v>42979</v>
      </c>
      <c r="B96" s="22">
        <f>'Raw Data'!B106</f>
        <v>43313</v>
      </c>
      <c r="C96">
        <f>SUM('Raw Data'!C95:C106)</f>
        <v>6460000</v>
      </c>
      <c r="D96">
        <f>SUM('Raw Data'!D95:D106)</f>
        <v>1043000</v>
      </c>
      <c r="E96">
        <f>SUM('Raw Data'!E95:E106)</f>
        <v>17403000</v>
      </c>
      <c r="F96">
        <f>SUM('Raw Data'!F95:F106)</f>
        <v>18891000</v>
      </c>
      <c r="G96">
        <f>SUM('Raw Data'!G95:G106)</f>
        <v>65069000</v>
      </c>
      <c r="H96">
        <f>SUM('Raw Data'!H95:H106)</f>
        <v>157766000</v>
      </c>
      <c r="I96">
        <f>SUM('Raw Data'!I95:I106)</f>
        <v>90762000</v>
      </c>
      <c r="J96">
        <f>SUM('Raw Data'!J95:J106)</f>
        <v>28648000</v>
      </c>
      <c r="K96">
        <f>SUM('Raw Data'!K95:K106)</f>
        <v>43361000</v>
      </c>
      <c r="L96">
        <f>SUM('Raw Data'!L95:L106)</f>
        <v>99361000</v>
      </c>
      <c r="M96">
        <f>SUM('Raw Data'!M95:M106)</f>
        <v>14281000</v>
      </c>
      <c r="N96">
        <f>SUM('Raw Data'!N95:N106)</f>
        <v>24495000</v>
      </c>
      <c r="O96">
        <f>SUM('Raw Data'!O95:O106)</f>
        <v>114308000</v>
      </c>
      <c r="P96">
        <f>SUM('Raw Data'!P95:P106)</f>
        <v>21089000</v>
      </c>
      <c r="Q96">
        <f>SUM('Raw Data'!Q95:Q106)</f>
        <v>7172000</v>
      </c>
      <c r="R96">
        <f>SUM('Raw Data'!R95:R106)</f>
        <v>8663000</v>
      </c>
      <c r="S96">
        <f>SUM('Raw Data'!S95:S106)</f>
        <v>1687000</v>
      </c>
      <c r="T96">
        <f>SUM('Raw Data'!T95:T106)</f>
        <v>12696000</v>
      </c>
      <c r="U96">
        <f>SUM('Raw Data'!U95:U106)</f>
        <v>31132000</v>
      </c>
      <c r="V96" s="91">
        <f>SUM('Raw Data'!V95:V106)</f>
        <v>2049000</v>
      </c>
      <c r="W96" s="91">
        <f>SUM('Raw Data'!W95:W106)</f>
        <v>766336000</v>
      </c>
    </row>
    <row r="97" spans="1:23">
      <c r="A97" s="22">
        <f>'Raw Data'!B96</f>
        <v>43009</v>
      </c>
      <c r="B97" s="22">
        <f>'Raw Data'!B107</f>
        <v>43344</v>
      </c>
      <c r="C97">
        <f>SUM('Raw Data'!C96:C107)</f>
        <v>6687000</v>
      </c>
      <c r="D97">
        <f>SUM('Raw Data'!D96:D107)</f>
        <v>1203000</v>
      </c>
      <c r="E97">
        <f>SUM('Raw Data'!E96:E107)</f>
        <v>18922000</v>
      </c>
      <c r="F97">
        <f>SUM('Raw Data'!F96:F107)</f>
        <v>19389000</v>
      </c>
      <c r="G97">
        <f>SUM('Raw Data'!G96:G107)</f>
        <v>76569000</v>
      </c>
      <c r="H97">
        <f>SUM('Raw Data'!H96:H107)</f>
        <v>166434000</v>
      </c>
      <c r="I97">
        <f>SUM('Raw Data'!I96:I107)</f>
        <v>98789000</v>
      </c>
      <c r="J97">
        <f>SUM('Raw Data'!J96:J107)</f>
        <v>28435000</v>
      </c>
      <c r="K97">
        <f>SUM('Raw Data'!K96:K107)</f>
        <v>45801000</v>
      </c>
      <c r="L97">
        <f>SUM('Raw Data'!L96:L107)</f>
        <v>105005000</v>
      </c>
      <c r="M97">
        <f>SUM('Raw Data'!M96:M107)</f>
        <v>13339000</v>
      </c>
      <c r="N97">
        <f>SUM('Raw Data'!N96:N107)</f>
        <v>27071000</v>
      </c>
      <c r="O97">
        <f>SUM('Raw Data'!O96:O107)</f>
        <v>142966000</v>
      </c>
      <c r="P97">
        <f>SUM('Raw Data'!P96:P107)</f>
        <v>19640000</v>
      </c>
      <c r="Q97">
        <f>SUM('Raw Data'!Q96:Q107)</f>
        <v>7856000</v>
      </c>
      <c r="R97">
        <f>SUM('Raw Data'!R96:R107)</f>
        <v>8654000</v>
      </c>
      <c r="S97">
        <f>SUM('Raw Data'!S96:S107)</f>
        <v>1225000</v>
      </c>
      <c r="T97">
        <f>SUM('Raw Data'!T96:T107)</f>
        <v>14302000</v>
      </c>
      <c r="U97">
        <f>SUM('Raw Data'!U96:U107)</f>
        <v>28825000</v>
      </c>
      <c r="V97" s="91">
        <f>SUM('Raw Data'!V96:V107)</f>
        <v>3621000</v>
      </c>
      <c r="W97" s="91">
        <f>SUM('Raw Data'!W96:W107)</f>
        <v>834735000</v>
      </c>
    </row>
    <row r="98" spans="1:23">
      <c r="A98" s="22">
        <f>'Raw Data'!B97</f>
        <v>43040</v>
      </c>
      <c r="B98" s="22">
        <f>'Raw Data'!B108</f>
        <v>43374</v>
      </c>
      <c r="C98">
        <f>SUM('Raw Data'!C97:C108)</f>
        <v>6992000</v>
      </c>
      <c r="D98">
        <f>SUM('Raw Data'!D97:D108)</f>
        <v>1194000</v>
      </c>
      <c r="E98">
        <f>SUM('Raw Data'!E97:E108)</f>
        <v>18756000</v>
      </c>
      <c r="F98">
        <f>SUM('Raw Data'!F97:F108)</f>
        <v>20035000</v>
      </c>
      <c r="G98">
        <f>SUM('Raw Data'!G97:G108)</f>
        <v>82624000</v>
      </c>
      <c r="H98">
        <f>SUM('Raw Data'!H97:H108)</f>
        <v>169835000</v>
      </c>
      <c r="I98">
        <f>SUM('Raw Data'!I97:I108)</f>
        <v>109188000</v>
      </c>
      <c r="J98">
        <f>SUM('Raw Data'!J97:J108)</f>
        <v>28419000</v>
      </c>
      <c r="K98">
        <f>SUM('Raw Data'!K97:K108)</f>
        <v>45142000</v>
      </c>
      <c r="L98">
        <f>SUM('Raw Data'!L97:L108)</f>
        <v>104431000</v>
      </c>
      <c r="M98">
        <f>SUM('Raw Data'!M97:M108)</f>
        <v>12102000</v>
      </c>
      <c r="N98">
        <f>SUM('Raw Data'!N97:N108)</f>
        <v>27391000</v>
      </c>
      <c r="O98">
        <f>SUM('Raw Data'!O97:O108)</f>
        <v>140407000</v>
      </c>
      <c r="P98">
        <f>SUM('Raw Data'!P97:P108)</f>
        <v>19185000</v>
      </c>
      <c r="Q98">
        <f>SUM('Raw Data'!Q97:Q108)</f>
        <v>4496000</v>
      </c>
      <c r="R98">
        <f>SUM('Raw Data'!R97:R108)</f>
        <v>9109000</v>
      </c>
      <c r="S98">
        <f>SUM('Raw Data'!S97:S108)</f>
        <v>1246000</v>
      </c>
      <c r="T98">
        <f>SUM('Raw Data'!T97:T108)</f>
        <v>14210000</v>
      </c>
      <c r="U98">
        <f>SUM('Raw Data'!U97:U108)</f>
        <v>27337000</v>
      </c>
      <c r="V98" s="91">
        <f>SUM('Raw Data'!V97:V108)</f>
        <v>3778000</v>
      </c>
      <c r="W98" s="91">
        <f>SUM('Raw Data'!W97:W108)</f>
        <v>845880000</v>
      </c>
    </row>
    <row r="99" spans="1:23">
      <c r="A99" s="22">
        <f>'Raw Data'!B98</f>
        <v>43070</v>
      </c>
      <c r="B99" s="22">
        <f>'Raw Data'!B109</f>
        <v>43405</v>
      </c>
      <c r="C99">
        <f>SUM('Raw Data'!C98:C109)</f>
        <v>7233000</v>
      </c>
      <c r="D99">
        <f>SUM('Raw Data'!D98:D109)</f>
        <v>1103000</v>
      </c>
      <c r="E99">
        <f>SUM('Raw Data'!E98:E109)</f>
        <v>18660000</v>
      </c>
      <c r="F99">
        <f>SUM('Raw Data'!F98:F109)</f>
        <v>20037000</v>
      </c>
      <c r="G99">
        <f>SUM('Raw Data'!G98:G109)</f>
        <v>84812000</v>
      </c>
      <c r="H99">
        <f>SUM('Raw Data'!H98:H109)</f>
        <v>177089000</v>
      </c>
      <c r="I99">
        <f>SUM('Raw Data'!I98:I109)</f>
        <v>108762000</v>
      </c>
      <c r="J99">
        <f>SUM('Raw Data'!J98:J109)</f>
        <v>28732000</v>
      </c>
      <c r="K99">
        <f>SUM('Raw Data'!K98:K109)</f>
        <v>47067000</v>
      </c>
      <c r="L99">
        <f>SUM('Raw Data'!L98:L109)</f>
        <v>113596000</v>
      </c>
      <c r="M99">
        <f>SUM('Raw Data'!M98:M109)</f>
        <v>11921000</v>
      </c>
      <c r="N99">
        <f>SUM('Raw Data'!N98:N109)</f>
        <v>27502000</v>
      </c>
      <c r="O99">
        <f>SUM('Raw Data'!O98:O109)</f>
        <v>150999000</v>
      </c>
      <c r="P99">
        <f>SUM('Raw Data'!P98:P109)</f>
        <v>19306000</v>
      </c>
      <c r="Q99">
        <f>SUM('Raw Data'!Q98:Q109)</f>
        <v>4416000</v>
      </c>
      <c r="R99">
        <f>SUM('Raw Data'!R98:R109)</f>
        <v>8997000</v>
      </c>
      <c r="S99">
        <f>SUM('Raw Data'!S98:S109)</f>
        <v>1310000</v>
      </c>
      <c r="T99">
        <f>SUM('Raw Data'!T98:T109)</f>
        <v>10573000</v>
      </c>
      <c r="U99">
        <f>SUM('Raw Data'!U98:U109)</f>
        <v>25376000</v>
      </c>
      <c r="V99" s="91">
        <f>SUM('Raw Data'!V98:V109)</f>
        <v>3775000</v>
      </c>
      <c r="W99" s="91">
        <f>SUM('Raw Data'!W98:W109)</f>
        <v>871267000</v>
      </c>
    </row>
    <row r="100" spans="1:23">
      <c r="A100" s="22">
        <f>'Raw Data'!B99</f>
        <v>43101</v>
      </c>
      <c r="B100" s="22">
        <f>'Raw Data'!B110</f>
        <v>43435</v>
      </c>
      <c r="C100">
        <f>SUM('Raw Data'!C99:C110)</f>
        <v>7232000</v>
      </c>
      <c r="D100">
        <f>SUM('Raw Data'!D99:D110)</f>
        <v>1015000</v>
      </c>
      <c r="E100">
        <f>SUM('Raw Data'!E99:E110)</f>
        <v>18409000</v>
      </c>
      <c r="F100">
        <f>SUM('Raw Data'!F99:F110)</f>
        <v>22931000</v>
      </c>
      <c r="G100">
        <f>SUM('Raw Data'!G99:G110)</f>
        <v>91294000</v>
      </c>
      <c r="H100">
        <f>SUM('Raw Data'!H99:H110)</f>
        <v>190819000</v>
      </c>
      <c r="I100">
        <f>SUM('Raw Data'!I99:I110)</f>
        <v>109787000</v>
      </c>
      <c r="J100">
        <f>SUM('Raw Data'!J99:J110)</f>
        <v>29345000</v>
      </c>
      <c r="K100">
        <f>SUM('Raw Data'!K99:K110)</f>
        <v>45904000</v>
      </c>
      <c r="L100">
        <f>SUM('Raw Data'!L99:L110)</f>
        <v>119190000</v>
      </c>
      <c r="M100">
        <f>SUM('Raw Data'!M99:M110)</f>
        <v>12595000</v>
      </c>
      <c r="N100">
        <f>SUM('Raw Data'!N99:N110)</f>
        <v>31326000</v>
      </c>
      <c r="O100">
        <f>SUM('Raw Data'!O99:O110)</f>
        <v>142920000</v>
      </c>
      <c r="P100">
        <f>SUM('Raw Data'!P99:P110)</f>
        <v>18206000</v>
      </c>
      <c r="Q100">
        <f>SUM('Raw Data'!Q99:Q110)</f>
        <v>4457000</v>
      </c>
      <c r="R100">
        <f>SUM('Raw Data'!R99:R110)</f>
        <v>9500000</v>
      </c>
      <c r="S100">
        <f>SUM('Raw Data'!S99:S110)</f>
        <v>-2000</v>
      </c>
      <c r="T100">
        <f>SUM('Raw Data'!T99:T110)</f>
        <v>10758000</v>
      </c>
      <c r="U100">
        <f>SUM('Raw Data'!U99:U110)</f>
        <v>24066000</v>
      </c>
      <c r="V100" s="91">
        <f>SUM('Raw Data'!V99:V110)</f>
        <v>5855000</v>
      </c>
      <c r="W100" s="91">
        <f>SUM('Raw Data'!W99:W110)</f>
        <v>895608000</v>
      </c>
    </row>
    <row r="101" spans="1:23">
      <c r="A101" s="22">
        <f>'Raw Data'!B100</f>
        <v>43132</v>
      </c>
      <c r="B101" s="22">
        <f>'Raw Data'!B111</f>
        <v>43466</v>
      </c>
      <c r="C101">
        <f>SUM('Raw Data'!C100:C111)</f>
        <v>7373000</v>
      </c>
      <c r="D101">
        <f>SUM('Raw Data'!D100:D111)</f>
        <v>1020000</v>
      </c>
      <c r="E101">
        <f>SUM('Raw Data'!E100:E111)</f>
        <v>18321000</v>
      </c>
      <c r="F101">
        <f>SUM('Raw Data'!F100:F111)</f>
        <v>23373000</v>
      </c>
      <c r="G101">
        <f>SUM('Raw Data'!G100:G111)</f>
        <v>89989000</v>
      </c>
      <c r="H101">
        <f>SUM('Raw Data'!H100:H111)</f>
        <v>190455000</v>
      </c>
      <c r="I101">
        <f>SUM('Raw Data'!I100:I111)</f>
        <v>116414000</v>
      </c>
      <c r="J101">
        <f>SUM('Raw Data'!J100:J111)</f>
        <v>29303000</v>
      </c>
      <c r="K101">
        <f>SUM('Raw Data'!K100:K111)</f>
        <v>45794000</v>
      </c>
      <c r="L101">
        <f>SUM('Raw Data'!L100:L111)</f>
        <v>118441000</v>
      </c>
      <c r="M101">
        <f>SUM('Raw Data'!M100:M111)</f>
        <v>13211000</v>
      </c>
      <c r="N101">
        <f>SUM('Raw Data'!N100:N111)</f>
        <v>30270000</v>
      </c>
      <c r="O101">
        <f>SUM('Raw Data'!O100:O111)</f>
        <v>143539000</v>
      </c>
      <c r="P101">
        <f>SUM('Raw Data'!P100:P111)</f>
        <v>18055000</v>
      </c>
      <c r="Q101">
        <f>SUM('Raw Data'!Q100:Q111)</f>
        <v>4448000</v>
      </c>
      <c r="R101">
        <f>SUM('Raw Data'!R100:R111)</f>
        <v>9479000</v>
      </c>
      <c r="S101">
        <f>SUM('Raw Data'!S100:S111)</f>
        <v>-213000</v>
      </c>
      <c r="T101">
        <f>SUM('Raw Data'!T100:T111)</f>
        <v>12850000</v>
      </c>
      <c r="U101">
        <f>SUM('Raw Data'!U100:U111)</f>
        <v>22930000</v>
      </c>
      <c r="V101" s="91">
        <f>SUM('Raw Data'!V100:V111)</f>
        <v>5286000</v>
      </c>
      <c r="W101" s="91">
        <f>SUM('Raw Data'!W100:W111)</f>
        <v>900341000</v>
      </c>
    </row>
    <row r="102" spans="1:23">
      <c r="A102" s="22">
        <f>'Raw Data'!B101</f>
        <v>43160</v>
      </c>
      <c r="B102" s="22">
        <f>'Raw Data'!B112</f>
        <v>43497</v>
      </c>
      <c r="C102">
        <f>SUM('Raw Data'!C101:C112)</f>
        <v>7470000</v>
      </c>
      <c r="D102">
        <f>SUM('Raw Data'!D101:D112)</f>
        <v>1052000</v>
      </c>
      <c r="E102">
        <f>SUM('Raw Data'!E101:E112)</f>
        <v>16514000</v>
      </c>
      <c r="F102">
        <f>SUM('Raw Data'!F101:F112)</f>
        <v>23776000</v>
      </c>
      <c r="G102">
        <f>SUM('Raw Data'!G101:G112)</f>
        <v>89563000</v>
      </c>
      <c r="H102">
        <f>SUM('Raw Data'!H101:H112)</f>
        <v>192154000</v>
      </c>
      <c r="I102">
        <f>SUM('Raw Data'!I101:I112)</f>
        <v>117450000</v>
      </c>
      <c r="J102">
        <f>SUM('Raw Data'!J101:J112)</f>
        <v>28973000</v>
      </c>
      <c r="K102">
        <f>SUM('Raw Data'!K101:K112)</f>
        <v>33860000</v>
      </c>
      <c r="L102">
        <f>SUM('Raw Data'!L101:L112)</f>
        <v>118846000</v>
      </c>
      <c r="M102">
        <f>SUM('Raw Data'!M101:M112)</f>
        <v>13447000</v>
      </c>
      <c r="N102">
        <f>SUM('Raw Data'!N101:N112)</f>
        <v>30394000</v>
      </c>
      <c r="O102">
        <f>SUM('Raw Data'!O101:O112)</f>
        <v>143776000</v>
      </c>
      <c r="P102">
        <f>SUM('Raw Data'!P101:P112)</f>
        <v>17998000</v>
      </c>
      <c r="Q102">
        <f>SUM('Raw Data'!Q101:Q112)</f>
        <v>4442000</v>
      </c>
      <c r="R102">
        <f>SUM('Raw Data'!R101:R112)</f>
        <v>9494000</v>
      </c>
      <c r="S102">
        <f>SUM('Raw Data'!S101:S112)</f>
        <v>-362000</v>
      </c>
      <c r="T102">
        <f>SUM('Raw Data'!T101:T112)</f>
        <v>12936000</v>
      </c>
      <c r="U102">
        <f>SUM('Raw Data'!U101:U112)</f>
        <v>23697000</v>
      </c>
      <c r="V102" s="91">
        <f>SUM('Raw Data'!V101:V112)</f>
        <v>6395000</v>
      </c>
      <c r="W102" s="91">
        <f>SUM('Raw Data'!W101:W112)</f>
        <v>891876000</v>
      </c>
    </row>
    <row r="103" spans="1:23">
      <c r="A103" s="22">
        <f>'Raw Data'!B102</f>
        <v>43191</v>
      </c>
      <c r="B103" s="22">
        <f>'Raw Data'!B113</f>
        <v>43525</v>
      </c>
      <c r="C103">
        <f>SUM('Raw Data'!C102:C113)</f>
        <v>7440000</v>
      </c>
      <c r="D103">
        <f>SUM('Raw Data'!D102:D113)</f>
        <v>962000</v>
      </c>
      <c r="E103">
        <f>SUM('Raw Data'!E102:E113)</f>
        <v>16494000</v>
      </c>
      <c r="F103">
        <f>SUM('Raw Data'!F102:F113)</f>
        <v>23617000</v>
      </c>
      <c r="G103">
        <f>SUM('Raw Data'!G102:G113)</f>
        <v>95954000</v>
      </c>
      <c r="H103">
        <f>SUM('Raw Data'!H102:H113)</f>
        <v>185487000</v>
      </c>
      <c r="I103">
        <f>SUM('Raw Data'!I102:I113)</f>
        <v>114432000</v>
      </c>
      <c r="J103">
        <f>SUM('Raw Data'!J102:J113)</f>
        <v>29199000</v>
      </c>
      <c r="K103">
        <f>SUM('Raw Data'!K102:K113)</f>
        <v>29846000</v>
      </c>
      <c r="L103">
        <f>SUM('Raw Data'!L102:L113)</f>
        <v>121234000</v>
      </c>
      <c r="M103">
        <f>SUM('Raw Data'!M102:M113)</f>
        <v>16761000</v>
      </c>
      <c r="N103">
        <f>SUM('Raw Data'!N102:N113)</f>
        <v>31416000</v>
      </c>
      <c r="O103">
        <f>SUM('Raw Data'!O102:O113)</f>
        <v>144428000</v>
      </c>
      <c r="P103">
        <f>SUM('Raw Data'!P102:P113)</f>
        <v>18226000</v>
      </c>
      <c r="Q103">
        <f>SUM('Raw Data'!Q102:Q113)</f>
        <v>4460000</v>
      </c>
      <c r="R103">
        <f>SUM('Raw Data'!R102:R113)</f>
        <v>10194000</v>
      </c>
      <c r="S103">
        <f>SUM('Raw Data'!S102:S113)</f>
        <v>-78000</v>
      </c>
      <c r="T103">
        <f>SUM('Raw Data'!T102:T113)</f>
        <v>15366000</v>
      </c>
      <c r="U103">
        <f>SUM('Raw Data'!U102:U113)</f>
        <v>22087000</v>
      </c>
      <c r="V103" s="91">
        <f>SUM('Raw Data'!V102:V113)</f>
        <v>8051000</v>
      </c>
      <c r="W103" s="91">
        <f>SUM('Raw Data'!W102:W113)</f>
        <v>895574000</v>
      </c>
    </row>
    <row r="104" spans="1:23">
      <c r="A104" s="22">
        <f>'Raw Data'!B103</f>
        <v>43221</v>
      </c>
      <c r="B104" s="22">
        <f>'Raw Data'!B114</f>
        <v>43556</v>
      </c>
      <c r="C104">
        <f>SUM('Raw Data'!C103:C114)</f>
        <v>7461000</v>
      </c>
      <c r="D104">
        <f>SUM('Raw Data'!D103:D114)</f>
        <v>850000</v>
      </c>
      <c r="E104">
        <f>SUM('Raw Data'!E103:E114)</f>
        <v>18517000</v>
      </c>
      <c r="F104">
        <f>SUM('Raw Data'!F103:F114)</f>
        <v>23972000</v>
      </c>
      <c r="G104">
        <f>SUM('Raw Data'!G103:G114)</f>
        <v>92618000</v>
      </c>
      <c r="H104">
        <f>SUM('Raw Data'!H103:H114)</f>
        <v>191939000</v>
      </c>
      <c r="I104">
        <f>SUM('Raw Data'!I103:I114)</f>
        <v>116334000</v>
      </c>
      <c r="J104">
        <f>SUM('Raw Data'!J103:J114)</f>
        <v>32016000</v>
      </c>
      <c r="K104">
        <f>SUM('Raw Data'!K103:K114)</f>
        <v>36881000</v>
      </c>
      <c r="L104">
        <f>SUM('Raw Data'!L103:L114)</f>
        <v>138025000</v>
      </c>
      <c r="M104">
        <f>SUM('Raw Data'!M103:M114)</f>
        <v>16522000</v>
      </c>
      <c r="N104">
        <f>SUM('Raw Data'!N103:N114)</f>
        <v>36171000</v>
      </c>
      <c r="O104">
        <f>SUM('Raw Data'!O103:O114)</f>
        <v>148858000</v>
      </c>
      <c r="P104">
        <f>SUM('Raw Data'!P103:P114)</f>
        <v>19713000</v>
      </c>
      <c r="Q104">
        <f>SUM('Raw Data'!Q103:Q114)</f>
        <v>3781000</v>
      </c>
      <c r="R104">
        <f>SUM('Raw Data'!R103:R114)</f>
        <v>10677000</v>
      </c>
      <c r="S104">
        <f>SUM('Raw Data'!S103:S114)</f>
        <v>-254000</v>
      </c>
      <c r="T104">
        <f>SUM('Raw Data'!T103:T114)</f>
        <v>13950000</v>
      </c>
      <c r="U104">
        <f>SUM('Raw Data'!U103:U114)</f>
        <v>11440000</v>
      </c>
      <c r="V104" s="91">
        <f>SUM('Raw Data'!V103:V114)</f>
        <v>10954000</v>
      </c>
      <c r="W104" s="91">
        <f>SUM('Raw Data'!W103:W114)</f>
        <v>930425000</v>
      </c>
    </row>
    <row r="105" spans="1:23">
      <c r="A105" s="22">
        <f>'Raw Data'!B104</f>
        <v>43252</v>
      </c>
      <c r="B105" s="22">
        <f>'Raw Data'!B115</f>
        <v>43586</v>
      </c>
      <c r="C105">
        <f>SUM('Raw Data'!C104:C115)</f>
        <v>7615000</v>
      </c>
      <c r="D105">
        <f>SUM('Raw Data'!D104:D115)</f>
        <v>849000</v>
      </c>
      <c r="E105">
        <f>SUM('Raw Data'!E104:E115)</f>
        <v>18515000</v>
      </c>
      <c r="F105">
        <f>SUM('Raw Data'!F104:F115)</f>
        <v>23489000</v>
      </c>
      <c r="G105">
        <f>SUM('Raw Data'!G104:G115)</f>
        <v>93215000</v>
      </c>
      <c r="H105">
        <f>SUM('Raw Data'!H104:H115)</f>
        <v>191864000</v>
      </c>
      <c r="I105">
        <f>SUM('Raw Data'!I104:I115)</f>
        <v>117752000</v>
      </c>
      <c r="J105">
        <f>SUM('Raw Data'!J104:J115)</f>
        <v>32370000</v>
      </c>
      <c r="K105">
        <f>SUM('Raw Data'!K104:K115)</f>
        <v>37718000</v>
      </c>
      <c r="L105">
        <f>SUM('Raw Data'!L104:L115)</f>
        <v>137457000</v>
      </c>
      <c r="M105">
        <f>SUM('Raw Data'!M104:M115)</f>
        <v>17763000</v>
      </c>
      <c r="N105">
        <f>SUM('Raw Data'!N104:N115)</f>
        <v>36270000</v>
      </c>
      <c r="O105">
        <f>SUM('Raw Data'!O104:O115)</f>
        <v>154675000</v>
      </c>
      <c r="P105">
        <f>SUM('Raw Data'!P104:P115)</f>
        <v>19475000</v>
      </c>
      <c r="Q105">
        <f>SUM('Raw Data'!Q104:Q115)</f>
        <v>3740000</v>
      </c>
      <c r="R105">
        <f>SUM('Raw Data'!R104:R115)</f>
        <v>10663000</v>
      </c>
      <c r="S105">
        <f>SUM('Raw Data'!S104:S115)</f>
        <v>-172000</v>
      </c>
      <c r="T105">
        <f>SUM('Raw Data'!T104:T115)</f>
        <v>13572000</v>
      </c>
      <c r="U105">
        <f>SUM('Raw Data'!U104:U115)</f>
        <v>11267000</v>
      </c>
      <c r="V105" s="91">
        <f>SUM('Raw Data'!V104:V115)</f>
        <v>11539000</v>
      </c>
      <c r="W105" s="91">
        <f>SUM('Raw Data'!W104:W115)</f>
        <v>939637000</v>
      </c>
    </row>
    <row r="106" spans="1:23">
      <c r="A106" s="22">
        <f>'Raw Data'!B105</f>
        <v>43282</v>
      </c>
      <c r="B106" s="22">
        <f>'Raw Data'!B116</f>
        <v>43617</v>
      </c>
      <c r="C106">
        <f>SUM('Raw Data'!C105:C116)</f>
        <v>7674000</v>
      </c>
      <c r="D106">
        <f>SUM('Raw Data'!D105:D116)</f>
        <v>894000</v>
      </c>
      <c r="E106">
        <f>SUM('Raw Data'!E105:E116)</f>
        <v>19537000</v>
      </c>
      <c r="F106">
        <f>SUM('Raw Data'!F105:F116)</f>
        <v>24299000</v>
      </c>
      <c r="G106">
        <f>SUM('Raw Data'!G105:G116)</f>
        <v>95361000</v>
      </c>
      <c r="H106">
        <f>SUM('Raw Data'!H105:H116)</f>
        <v>182559000</v>
      </c>
      <c r="I106">
        <f>SUM('Raw Data'!I105:I116)</f>
        <v>111562000</v>
      </c>
      <c r="J106">
        <f>SUM('Raw Data'!J105:J116)</f>
        <v>32131000</v>
      </c>
      <c r="K106">
        <f>SUM('Raw Data'!K105:K116)</f>
        <v>42755000</v>
      </c>
      <c r="L106">
        <f>SUM('Raw Data'!L105:L116)</f>
        <v>133410000</v>
      </c>
      <c r="M106">
        <f>SUM('Raw Data'!M105:M116)</f>
        <v>17386000</v>
      </c>
      <c r="N106">
        <f>SUM('Raw Data'!N105:N116)</f>
        <v>39547000</v>
      </c>
      <c r="O106">
        <f>SUM('Raw Data'!O105:O116)</f>
        <v>145583000</v>
      </c>
      <c r="P106">
        <f>SUM('Raw Data'!P105:P116)</f>
        <v>19727000</v>
      </c>
      <c r="Q106">
        <f>SUM('Raw Data'!Q105:Q116)</f>
        <v>4394000</v>
      </c>
      <c r="R106">
        <f>SUM('Raw Data'!R105:R116)</f>
        <v>9593000</v>
      </c>
      <c r="S106">
        <f>SUM('Raw Data'!S105:S116)</f>
        <v>-42000</v>
      </c>
      <c r="T106">
        <f>SUM('Raw Data'!T105:T116)</f>
        <v>16355000</v>
      </c>
      <c r="U106">
        <f>SUM('Raw Data'!U105:U116)</f>
        <v>11193000</v>
      </c>
      <c r="V106" s="91">
        <f>SUM('Raw Data'!V105:V116)</f>
        <v>12803000</v>
      </c>
      <c r="W106" s="91">
        <f>SUM('Raw Data'!W105:W116)</f>
        <v>926725000</v>
      </c>
    </row>
    <row r="107" spans="1:23">
      <c r="A107" s="22">
        <f>'Raw Data'!B106</f>
        <v>43313</v>
      </c>
      <c r="B107" s="22">
        <f>'Raw Data'!B117</f>
        <v>43647</v>
      </c>
      <c r="C107">
        <f>SUM('Raw Data'!C106:C117)</f>
        <v>7774000</v>
      </c>
      <c r="D107">
        <f>SUM('Raw Data'!D106:D117)</f>
        <v>752000</v>
      </c>
      <c r="E107">
        <f>SUM('Raw Data'!E106:E117)</f>
        <v>19533000</v>
      </c>
      <c r="F107">
        <f>SUM('Raw Data'!F106:F117)</f>
        <v>24427000</v>
      </c>
      <c r="G107">
        <f>SUM('Raw Data'!G106:G117)</f>
        <v>90768000</v>
      </c>
      <c r="H107">
        <f>SUM('Raw Data'!H106:H117)</f>
        <v>179814000</v>
      </c>
      <c r="I107">
        <f>SUM('Raw Data'!I106:I117)</f>
        <v>109888000</v>
      </c>
      <c r="J107">
        <f>SUM('Raw Data'!J106:J117)</f>
        <v>31744000</v>
      </c>
      <c r="K107">
        <f>SUM('Raw Data'!K106:K117)</f>
        <v>43752000</v>
      </c>
      <c r="L107">
        <f>SUM('Raw Data'!L106:L117)</f>
        <v>133850000</v>
      </c>
      <c r="M107">
        <f>SUM('Raw Data'!M106:M117)</f>
        <v>17421000</v>
      </c>
      <c r="N107">
        <f>SUM('Raw Data'!N106:N117)</f>
        <v>46569000</v>
      </c>
      <c r="O107">
        <f>SUM('Raw Data'!O106:O117)</f>
        <v>146119000</v>
      </c>
      <c r="P107">
        <f>SUM('Raw Data'!P106:P117)</f>
        <v>18355000</v>
      </c>
      <c r="Q107">
        <f>SUM('Raw Data'!Q106:Q117)</f>
        <v>3690000</v>
      </c>
      <c r="R107">
        <f>SUM('Raw Data'!R106:R117)</f>
        <v>9878000</v>
      </c>
      <c r="S107">
        <f>SUM('Raw Data'!S106:S117)</f>
        <v>-1000</v>
      </c>
      <c r="T107">
        <f>SUM('Raw Data'!T106:T117)</f>
        <v>16303000</v>
      </c>
      <c r="U107">
        <f>SUM('Raw Data'!U106:U117)</f>
        <v>6875000</v>
      </c>
      <c r="V107" s="91">
        <f>SUM('Raw Data'!V106:V117)</f>
        <v>13869000</v>
      </c>
      <c r="W107" s="91">
        <f>SUM('Raw Data'!W106:W117)</f>
        <v>921385000</v>
      </c>
    </row>
    <row r="108" spans="1:23">
      <c r="A108" s="22">
        <f>'Raw Data'!B107</f>
        <v>43344</v>
      </c>
      <c r="B108" s="22">
        <f>'Raw Data'!B118</f>
        <v>43678</v>
      </c>
      <c r="C108">
        <f>SUM('Raw Data'!C107:C118)</f>
        <v>7889000</v>
      </c>
      <c r="D108">
        <f>SUM('Raw Data'!D107:D118)</f>
        <v>741000</v>
      </c>
      <c r="E108">
        <f>SUM('Raw Data'!E107:E118)</f>
        <v>19503000</v>
      </c>
      <c r="F108">
        <f>SUM('Raw Data'!F107:F118)</f>
        <v>24445000</v>
      </c>
      <c r="G108">
        <f>SUM('Raw Data'!G107:G118)</f>
        <v>89299000</v>
      </c>
      <c r="H108">
        <f>SUM('Raw Data'!H107:H118)</f>
        <v>177643000</v>
      </c>
      <c r="I108">
        <f>SUM('Raw Data'!I107:I118)</f>
        <v>109514000</v>
      </c>
      <c r="J108">
        <f>SUM('Raw Data'!J107:J118)</f>
        <v>28394000</v>
      </c>
      <c r="K108">
        <f>SUM('Raw Data'!K107:K118)</f>
        <v>45924000</v>
      </c>
      <c r="L108">
        <f>SUM('Raw Data'!L107:L118)</f>
        <v>131670000</v>
      </c>
      <c r="M108">
        <f>SUM('Raw Data'!M107:M118)</f>
        <v>17415000</v>
      </c>
      <c r="N108">
        <f>SUM('Raw Data'!N107:N118)</f>
        <v>47551000</v>
      </c>
      <c r="O108">
        <f>SUM('Raw Data'!O107:O118)</f>
        <v>144513000</v>
      </c>
      <c r="P108">
        <f>SUM('Raw Data'!P107:P118)</f>
        <v>18604000</v>
      </c>
      <c r="Q108">
        <f>SUM('Raw Data'!Q107:Q118)</f>
        <v>3700000</v>
      </c>
      <c r="R108">
        <f>SUM('Raw Data'!R107:R118)</f>
        <v>9766000</v>
      </c>
      <c r="S108">
        <f>SUM('Raw Data'!S107:S118)</f>
        <v>36000</v>
      </c>
      <c r="T108">
        <f>SUM('Raw Data'!T107:T118)</f>
        <v>16266000</v>
      </c>
      <c r="U108">
        <f>SUM('Raw Data'!U107:U118)</f>
        <v>7049000</v>
      </c>
      <c r="V108" s="91">
        <f>SUM('Raw Data'!V107:V118)</f>
        <v>14860000</v>
      </c>
      <c r="W108" s="91">
        <f>SUM('Raw Data'!W107:W118)</f>
        <v>914792000</v>
      </c>
    </row>
    <row r="109" spans="1:23">
      <c r="A109" s="22">
        <f>'Raw Data'!B108</f>
        <v>43374</v>
      </c>
      <c r="B109" s="22">
        <f>'Raw Data'!B119</f>
        <v>43709</v>
      </c>
      <c r="C109">
        <f>SUM('Raw Data'!C108:C119)</f>
        <v>7540000</v>
      </c>
      <c r="D109">
        <f>SUM('Raw Data'!D108:D119)</f>
        <v>666000</v>
      </c>
      <c r="E109">
        <f>SUM('Raw Data'!E108:E119)</f>
        <v>15580000</v>
      </c>
      <c r="F109">
        <f>SUM('Raw Data'!F108:F119)</f>
        <v>24247000</v>
      </c>
      <c r="G109">
        <f>SUM('Raw Data'!G108:G119)</f>
        <v>76107000</v>
      </c>
      <c r="H109">
        <f>SUM('Raw Data'!H108:H119)</f>
        <v>171827000</v>
      </c>
      <c r="I109">
        <f>SUM('Raw Data'!I108:I119)</f>
        <v>99974000</v>
      </c>
      <c r="J109">
        <f>SUM('Raw Data'!J108:J119)</f>
        <v>29947000</v>
      </c>
      <c r="K109">
        <f>SUM('Raw Data'!K108:K119)</f>
        <v>43820000</v>
      </c>
      <c r="L109">
        <f>SUM('Raw Data'!L108:L119)</f>
        <v>135696000</v>
      </c>
      <c r="M109">
        <f>SUM('Raw Data'!M108:M119)</f>
        <v>27076000</v>
      </c>
      <c r="N109">
        <f>SUM('Raw Data'!N108:N119)</f>
        <v>54553000</v>
      </c>
      <c r="O109">
        <f>SUM('Raw Data'!O108:O119)</f>
        <v>138874000</v>
      </c>
      <c r="P109">
        <f>SUM('Raw Data'!P108:P119)</f>
        <v>20395000</v>
      </c>
      <c r="Q109">
        <f>SUM('Raw Data'!Q108:Q119)</f>
        <v>3666000</v>
      </c>
      <c r="R109">
        <f>SUM('Raw Data'!R108:R119)</f>
        <v>9909000</v>
      </c>
      <c r="S109">
        <f>SUM('Raw Data'!S108:S119)</f>
        <v>30000</v>
      </c>
      <c r="T109">
        <f>SUM('Raw Data'!T108:T119)</f>
        <v>22474000</v>
      </c>
      <c r="U109">
        <f>SUM('Raw Data'!U108:U119)</f>
        <v>7378000</v>
      </c>
      <c r="V109" s="91">
        <f>SUM('Raw Data'!V108:V119)</f>
        <v>16817000</v>
      </c>
      <c r="W109" s="91">
        <f>SUM('Raw Data'!W108:W119)</f>
        <v>906585000</v>
      </c>
    </row>
    <row r="110" spans="1:23">
      <c r="A110" s="22">
        <f>'Raw Data'!B109</f>
        <v>43405</v>
      </c>
      <c r="B110" s="22">
        <f>'Raw Data'!B120</f>
        <v>43739</v>
      </c>
      <c r="C110">
        <f>SUM('Raw Data'!C109:C120)</f>
        <v>7296000</v>
      </c>
      <c r="D110">
        <f>SUM('Raw Data'!D109:D120)</f>
        <v>700000</v>
      </c>
      <c r="E110">
        <f>SUM('Raw Data'!E109:E120)</f>
        <v>15537000</v>
      </c>
      <c r="F110">
        <f>SUM('Raw Data'!F109:F120)</f>
        <v>23965000</v>
      </c>
      <c r="G110">
        <f>SUM('Raw Data'!G109:G120)</f>
        <v>69617000</v>
      </c>
      <c r="H110">
        <f>SUM('Raw Data'!H109:H120)</f>
        <v>169565000</v>
      </c>
      <c r="I110">
        <f>SUM('Raw Data'!I109:I120)</f>
        <v>100157000</v>
      </c>
      <c r="J110">
        <f>SUM('Raw Data'!J109:J120)</f>
        <v>30138000</v>
      </c>
      <c r="K110">
        <f>SUM('Raw Data'!K109:K120)</f>
        <v>45944000</v>
      </c>
      <c r="L110">
        <f>SUM('Raw Data'!L109:L120)</f>
        <v>140170000</v>
      </c>
      <c r="M110">
        <f>SUM('Raw Data'!M109:M120)</f>
        <v>28355000</v>
      </c>
      <c r="N110">
        <f>SUM('Raw Data'!N109:N120)</f>
        <v>54604000</v>
      </c>
      <c r="O110">
        <f>SUM('Raw Data'!O109:O120)</f>
        <v>141440000</v>
      </c>
      <c r="P110">
        <f>SUM('Raw Data'!P109:P120)</f>
        <v>21111000</v>
      </c>
      <c r="Q110">
        <f>SUM('Raw Data'!Q109:Q120)</f>
        <v>3404000</v>
      </c>
      <c r="R110">
        <f>SUM('Raw Data'!R109:R120)</f>
        <v>10228000</v>
      </c>
      <c r="S110">
        <f>SUM('Raw Data'!S109:S120)</f>
        <v>264000</v>
      </c>
      <c r="T110">
        <f>SUM('Raw Data'!T109:T120)</f>
        <v>22774000</v>
      </c>
      <c r="U110">
        <f>SUM('Raw Data'!U109:U120)</f>
        <v>8406000</v>
      </c>
      <c r="V110" s="91">
        <f>SUM('Raw Data'!V109:V120)</f>
        <v>18121000</v>
      </c>
      <c r="W110" s="91">
        <f>SUM('Raw Data'!W109:W120)</f>
        <v>911807000</v>
      </c>
    </row>
    <row r="111" spans="1:23">
      <c r="A111" s="22">
        <f>'Raw Data'!B110</f>
        <v>43435</v>
      </c>
      <c r="B111" s="22">
        <f>'Raw Data'!B121</f>
        <v>43770</v>
      </c>
      <c r="C111">
        <f>SUM('Raw Data'!C110:C121)</f>
        <v>6949000</v>
      </c>
      <c r="D111">
        <f>SUM('Raw Data'!D110:D121)</f>
        <v>717000</v>
      </c>
      <c r="E111">
        <f>SUM('Raw Data'!E110:E121)</f>
        <v>15499000</v>
      </c>
      <c r="F111">
        <f>SUM('Raw Data'!F110:F121)</f>
        <v>24416000</v>
      </c>
      <c r="G111">
        <f>SUM('Raw Data'!G110:G121)</f>
        <v>65806000</v>
      </c>
      <c r="H111">
        <f>SUM('Raw Data'!H110:H121)</f>
        <v>165139000</v>
      </c>
      <c r="I111">
        <f>SUM('Raw Data'!I110:I121)</f>
        <v>99643000</v>
      </c>
      <c r="J111">
        <f>SUM('Raw Data'!J110:J121)</f>
        <v>30487000</v>
      </c>
      <c r="K111">
        <f>SUM('Raw Data'!K110:K121)</f>
        <v>45696000</v>
      </c>
      <c r="L111">
        <f>SUM('Raw Data'!L110:L121)</f>
        <v>138464000</v>
      </c>
      <c r="M111">
        <f>SUM('Raw Data'!M110:M121)</f>
        <v>28512000</v>
      </c>
      <c r="N111">
        <f>SUM('Raw Data'!N110:N121)</f>
        <v>60522000</v>
      </c>
      <c r="O111">
        <f>SUM('Raw Data'!O110:O121)</f>
        <v>140005000</v>
      </c>
      <c r="P111">
        <f>SUM('Raw Data'!P110:P121)</f>
        <v>19792000</v>
      </c>
      <c r="Q111">
        <f>SUM('Raw Data'!Q110:Q121)</f>
        <v>3436000</v>
      </c>
      <c r="R111">
        <f>SUM('Raw Data'!R110:R121)</f>
        <v>10523000</v>
      </c>
      <c r="S111">
        <f>SUM('Raw Data'!S110:S121)</f>
        <v>123000</v>
      </c>
      <c r="T111">
        <f>SUM('Raw Data'!T110:T121)</f>
        <v>26636000</v>
      </c>
      <c r="U111">
        <f>SUM('Raw Data'!U110:U121)</f>
        <v>5538000</v>
      </c>
      <c r="V111" s="91">
        <f>SUM('Raw Data'!V110:V121)</f>
        <v>19398000</v>
      </c>
      <c r="W111" s="91">
        <f>SUM('Raw Data'!W110:W121)</f>
        <v>907310000</v>
      </c>
    </row>
    <row r="112" spans="1:23">
      <c r="A112" s="22">
        <f>'Raw Data'!B111</f>
        <v>43466</v>
      </c>
      <c r="B112" s="22">
        <f>'Raw Data'!B122</f>
        <v>43800</v>
      </c>
      <c r="C112">
        <f>SUM('Raw Data'!C111:C122)</f>
        <v>7524000</v>
      </c>
      <c r="D112">
        <f>SUM('Raw Data'!D111:D122)</f>
        <v>861000</v>
      </c>
      <c r="E112">
        <f>SUM('Raw Data'!E111:E122)</f>
        <v>16298000</v>
      </c>
      <c r="F112">
        <f>SUM('Raw Data'!F111:F122)</f>
        <v>24611000</v>
      </c>
      <c r="G112">
        <f>SUM('Raw Data'!G111:G122)</f>
        <v>61008000</v>
      </c>
      <c r="H112">
        <f>SUM('Raw Data'!H111:H122)</f>
        <v>173370000</v>
      </c>
      <c r="I112">
        <f>SUM('Raw Data'!I111:I122)</f>
        <v>96723000</v>
      </c>
      <c r="J112">
        <f>SUM('Raw Data'!J111:J122)</f>
        <v>30101000</v>
      </c>
      <c r="K112">
        <f>SUM('Raw Data'!K111:K122)</f>
        <v>47580000</v>
      </c>
      <c r="L112">
        <f>SUM('Raw Data'!L111:L122)</f>
        <v>143461000</v>
      </c>
      <c r="M112">
        <f>SUM('Raw Data'!M111:M122)</f>
        <v>27232000</v>
      </c>
      <c r="N112">
        <f>SUM('Raw Data'!N111:N122)</f>
        <v>69724000</v>
      </c>
      <c r="O112">
        <f>SUM('Raw Data'!O111:O122)</f>
        <v>139349000</v>
      </c>
      <c r="P112">
        <f>SUM('Raw Data'!P111:P122)</f>
        <v>18187000</v>
      </c>
      <c r="Q112">
        <f>SUM('Raw Data'!Q111:Q122)</f>
        <v>2457000</v>
      </c>
      <c r="R112">
        <f>SUM('Raw Data'!R111:R122)</f>
        <v>10747000</v>
      </c>
      <c r="S112">
        <f>SUM('Raw Data'!S111:S122)</f>
        <v>1102000</v>
      </c>
      <c r="T112">
        <f>SUM('Raw Data'!T111:T122)</f>
        <v>26633000</v>
      </c>
      <c r="U112">
        <f>SUM('Raw Data'!U111:U122)</f>
        <v>5819000</v>
      </c>
      <c r="V112" s="91">
        <f>SUM('Raw Data'!V111:V122)</f>
        <v>20924000</v>
      </c>
      <c r="W112" s="91">
        <f>SUM('Raw Data'!W111:W122)</f>
        <v>923721000</v>
      </c>
    </row>
    <row r="113" spans="1:23">
      <c r="A113" s="22">
        <f>'Raw Data'!B112</f>
        <v>43497</v>
      </c>
      <c r="B113" s="22">
        <f>'Raw Data'!B123</f>
        <v>43831</v>
      </c>
      <c r="C113">
        <f>SUM('Raw Data'!C112:C123)</f>
        <v>7395000</v>
      </c>
      <c r="D113">
        <f>SUM('Raw Data'!D112:D123)</f>
        <v>879000</v>
      </c>
      <c r="E113">
        <f>SUM('Raw Data'!E112:E123)</f>
        <v>16390000</v>
      </c>
      <c r="F113">
        <f>SUM('Raw Data'!F112:F123)</f>
        <v>24700000</v>
      </c>
      <c r="G113">
        <f>SUM('Raw Data'!G112:G123)</f>
        <v>59786000</v>
      </c>
      <c r="H113">
        <f>SUM('Raw Data'!H112:H123)</f>
        <v>173313000</v>
      </c>
      <c r="I113">
        <f>SUM('Raw Data'!I112:I123)</f>
        <v>87860000</v>
      </c>
      <c r="J113">
        <f>SUM('Raw Data'!J112:J123)</f>
        <v>30022000</v>
      </c>
      <c r="K113">
        <f>SUM('Raw Data'!K112:K123)</f>
        <v>47303000</v>
      </c>
      <c r="L113">
        <f>SUM('Raw Data'!L112:L123)</f>
        <v>143398000</v>
      </c>
      <c r="M113">
        <f>SUM('Raw Data'!M112:M123)</f>
        <v>26604000</v>
      </c>
      <c r="N113">
        <f>SUM('Raw Data'!N112:N123)</f>
        <v>70416000</v>
      </c>
      <c r="O113">
        <f>SUM('Raw Data'!O112:O123)</f>
        <v>152666000</v>
      </c>
      <c r="P113">
        <f>SUM('Raw Data'!P112:P123)</f>
        <v>18111000</v>
      </c>
      <c r="Q113">
        <f>SUM('Raw Data'!Q112:Q123)</f>
        <v>2450000</v>
      </c>
      <c r="R113">
        <f>SUM('Raw Data'!R112:R123)</f>
        <v>11076000</v>
      </c>
      <c r="S113">
        <f>SUM('Raw Data'!S112:S123)</f>
        <v>1388000</v>
      </c>
      <c r="T113">
        <f>SUM('Raw Data'!T112:T123)</f>
        <v>22735000</v>
      </c>
      <c r="U113">
        <f>SUM('Raw Data'!U112:U123)</f>
        <v>7099000</v>
      </c>
      <c r="V113" s="91">
        <f>SUM('Raw Data'!V112:V123)</f>
        <v>23571000</v>
      </c>
      <c r="W113" s="91">
        <f>SUM('Raw Data'!W112:W123)</f>
        <v>927172000</v>
      </c>
    </row>
    <row r="118" spans="1:23">
      <c r="A118" t="s">
        <v>43</v>
      </c>
      <c r="B118" s="25" t="s">
        <v>44</v>
      </c>
      <c r="C118" s="25" t="s">
        <v>28</v>
      </c>
      <c r="D118" s="25" t="s">
        <v>7</v>
      </c>
      <c r="E118" s="25" t="s">
        <v>9</v>
      </c>
      <c r="F118" s="25" t="s">
        <v>11</v>
      </c>
      <c r="G118" s="25" t="s">
        <v>13</v>
      </c>
      <c r="H118" s="25" t="s">
        <v>15</v>
      </c>
      <c r="I118" s="25" t="s">
        <v>17</v>
      </c>
      <c r="J118" s="25" t="s">
        <v>19</v>
      </c>
      <c r="K118" s="25" t="s">
        <v>21</v>
      </c>
      <c r="L118" s="25" t="s">
        <v>23</v>
      </c>
      <c r="M118" s="25" t="s">
        <v>6</v>
      </c>
      <c r="N118" s="25" t="s">
        <v>8</v>
      </c>
      <c r="O118" s="25" t="s">
        <v>10</v>
      </c>
      <c r="P118" t="s">
        <v>55</v>
      </c>
      <c r="Q118" s="25" t="s">
        <v>14</v>
      </c>
      <c r="R118" s="25" t="s">
        <v>16</v>
      </c>
      <c r="S118" s="25" t="s">
        <v>18</v>
      </c>
      <c r="T118" s="25" t="s">
        <v>20</v>
      </c>
      <c r="U118" s="25" t="s">
        <v>47</v>
      </c>
      <c r="V118" s="25" t="s">
        <v>40</v>
      </c>
      <c r="W118" s="25" t="s">
        <v>41</v>
      </c>
    </row>
    <row r="119" spans="1:23">
      <c r="A119" s="22">
        <f t="shared" ref="A119:B138" si="0">A5</f>
        <v>40210</v>
      </c>
      <c r="B119" s="22">
        <f t="shared" si="0"/>
        <v>40544</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row>
    <row r="120" spans="1:23">
      <c r="A120" s="22">
        <f t="shared" si="0"/>
        <v>40238</v>
      </c>
      <c r="B120" s="22">
        <f t="shared" si="0"/>
        <v>40575</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row>
    <row r="121" spans="1:23">
      <c r="A121" s="22">
        <f t="shared" si="0"/>
        <v>40269</v>
      </c>
      <c r="B121" s="22">
        <f t="shared" si="0"/>
        <v>40603</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row>
    <row r="122" spans="1:23">
      <c r="A122" s="22">
        <f t="shared" si="0"/>
        <v>40299</v>
      </c>
      <c r="B122" s="22">
        <f t="shared" si="0"/>
        <v>40634</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row>
    <row r="123" spans="1:23">
      <c r="A123" s="22">
        <f t="shared" si="0"/>
        <v>40330</v>
      </c>
      <c r="B123" s="22">
        <f t="shared" si="0"/>
        <v>40664</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row>
    <row r="124" spans="1:23">
      <c r="A124" s="22">
        <f t="shared" si="0"/>
        <v>40360</v>
      </c>
      <c r="B124" s="22">
        <f t="shared" si="0"/>
        <v>40695</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row>
    <row r="125" spans="1:23">
      <c r="A125" s="22">
        <f t="shared" si="0"/>
        <v>40391</v>
      </c>
      <c r="B125" s="22">
        <f t="shared" si="0"/>
        <v>40725</v>
      </c>
      <c r="C125">
        <v>0</v>
      </c>
      <c r="D125">
        <v>0</v>
      </c>
      <c r="E125">
        <v>0</v>
      </c>
      <c r="F125">
        <v>0</v>
      </c>
      <c r="G125">
        <v>0</v>
      </c>
      <c r="H125">
        <v>0</v>
      </c>
      <c r="I125">
        <v>0</v>
      </c>
      <c r="J125">
        <v>0</v>
      </c>
      <c r="K125">
        <v>0</v>
      </c>
      <c r="L125">
        <v>0</v>
      </c>
      <c r="M125">
        <v>0</v>
      </c>
      <c r="N125">
        <v>0</v>
      </c>
      <c r="O125">
        <v>0</v>
      </c>
      <c r="P125">
        <v>0</v>
      </c>
      <c r="Q125">
        <v>0</v>
      </c>
      <c r="R125">
        <v>0</v>
      </c>
      <c r="S125">
        <v>0</v>
      </c>
      <c r="T125">
        <v>0</v>
      </c>
      <c r="U125">
        <v>0</v>
      </c>
      <c r="V125">
        <v>0</v>
      </c>
      <c r="W125">
        <v>0</v>
      </c>
    </row>
    <row r="126" spans="1:23">
      <c r="A126" s="22">
        <f t="shared" si="0"/>
        <v>40422</v>
      </c>
      <c r="B126" s="22">
        <f t="shared" si="0"/>
        <v>40756</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row>
    <row r="127" spans="1:23">
      <c r="A127" s="22">
        <f t="shared" si="0"/>
        <v>40452</v>
      </c>
      <c r="B127" s="22">
        <f t="shared" si="0"/>
        <v>40787</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c r="W127">
        <v>0</v>
      </c>
    </row>
    <row r="128" spans="1:23">
      <c r="A128" s="22">
        <f t="shared" si="0"/>
        <v>40483</v>
      </c>
      <c r="B128" s="22">
        <f t="shared" si="0"/>
        <v>40817</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row>
    <row r="129" spans="1:23">
      <c r="A129" s="22">
        <f t="shared" si="0"/>
        <v>40513</v>
      </c>
      <c r="B129" s="22">
        <f t="shared" si="0"/>
        <v>40848</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row>
    <row r="130" spans="1:23">
      <c r="A130" s="22">
        <f t="shared" si="0"/>
        <v>40544</v>
      </c>
      <c r="B130" s="22">
        <f t="shared" si="0"/>
        <v>40878</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row>
    <row r="131" spans="1:23">
      <c r="A131" s="22">
        <f t="shared" si="0"/>
        <v>40575</v>
      </c>
      <c r="B131" s="22">
        <f t="shared" si="0"/>
        <v>40909</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row>
    <row r="132" spans="1:23">
      <c r="A132" s="22">
        <f t="shared" si="0"/>
        <v>40603</v>
      </c>
      <c r="B132" s="22">
        <f t="shared" si="0"/>
        <v>40940</v>
      </c>
      <c r="C132">
        <v>10000000</v>
      </c>
      <c r="D132">
        <v>5000000</v>
      </c>
      <c r="E132">
        <v>25000000</v>
      </c>
      <c r="F132">
        <v>25000000</v>
      </c>
      <c r="G132">
        <v>160000000</v>
      </c>
      <c r="H132">
        <v>200000000</v>
      </c>
      <c r="I132">
        <v>150000000</v>
      </c>
      <c r="J132">
        <v>40000000</v>
      </c>
      <c r="K132">
        <v>100000000</v>
      </c>
      <c r="L132">
        <v>150000000</v>
      </c>
      <c r="M132">
        <v>30000000</v>
      </c>
      <c r="N132">
        <v>80000000</v>
      </c>
      <c r="O132">
        <v>175000000</v>
      </c>
      <c r="P132">
        <v>25000000</v>
      </c>
      <c r="Q132">
        <v>10000000</v>
      </c>
      <c r="R132">
        <v>20000000</v>
      </c>
      <c r="S132">
        <v>3000000</v>
      </c>
      <c r="T132">
        <v>30000000</v>
      </c>
      <c r="U132">
        <v>35000000</v>
      </c>
      <c r="V132">
        <v>45000000</v>
      </c>
      <c r="W132">
        <v>1000000000</v>
      </c>
    </row>
    <row r="133" spans="1:23">
      <c r="A133" s="22">
        <f t="shared" si="0"/>
        <v>40634</v>
      </c>
      <c r="B133" s="22">
        <f t="shared" si="0"/>
        <v>40969</v>
      </c>
      <c r="C133">
        <v>10000000</v>
      </c>
      <c r="D133">
        <v>5000000</v>
      </c>
      <c r="E133">
        <v>25000000</v>
      </c>
      <c r="F133">
        <v>25000000</v>
      </c>
      <c r="G133">
        <v>160000000</v>
      </c>
      <c r="H133">
        <v>200000000</v>
      </c>
      <c r="I133">
        <v>150000000</v>
      </c>
      <c r="J133">
        <v>40000000</v>
      </c>
      <c r="K133">
        <v>100000000</v>
      </c>
      <c r="L133">
        <v>150000000</v>
      </c>
      <c r="M133">
        <v>30000000</v>
      </c>
      <c r="N133">
        <v>80000000</v>
      </c>
      <c r="O133">
        <v>175000000</v>
      </c>
      <c r="P133">
        <v>25000000</v>
      </c>
      <c r="Q133">
        <v>10000000</v>
      </c>
      <c r="R133">
        <v>20000000</v>
      </c>
      <c r="S133">
        <v>3000000</v>
      </c>
      <c r="T133">
        <v>30000000</v>
      </c>
      <c r="U133">
        <v>35000000</v>
      </c>
      <c r="V133">
        <v>45000000</v>
      </c>
      <c r="W133">
        <v>1000000000</v>
      </c>
    </row>
    <row r="134" spans="1:23">
      <c r="A134" s="22">
        <f t="shared" si="0"/>
        <v>40664</v>
      </c>
      <c r="B134" s="22">
        <f t="shared" si="0"/>
        <v>41000</v>
      </c>
      <c r="C134">
        <v>10000000</v>
      </c>
      <c r="D134">
        <v>5000000</v>
      </c>
      <c r="E134">
        <v>25000000</v>
      </c>
      <c r="F134">
        <v>25000000</v>
      </c>
      <c r="G134">
        <v>160000000</v>
      </c>
      <c r="H134">
        <v>200000000</v>
      </c>
      <c r="I134">
        <v>150000000</v>
      </c>
      <c r="J134">
        <v>40000000</v>
      </c>
      <c r="K134">
        <v>100000000</v>
      </c>
      <c r="L134">
        <v>150000000</v>
      </c>
      <c r="M134">
        <v>30000000</v>
      </c>
      <c r="N134">
        <v>80000000</v>
      </c>
      <c r="O134">
        <v>175000000</v>
      </c>
      <c r="P134">
        <v>25000000</v>
      </c>
      <c r="Q134">
        <v>10000000</v>
      </c>
      <c r="R134">
        <v>20000000</v>
      </c>
      <c r="S134">
        <v>3000000</v>
      </c>
      <c r="T134">
        <v>30000000</v>
      </c>
      <c r="U134">
        <v>35000000</v>
      </c>
      <c r="V134">
        <v>45000000</v>
      </c>
      <c r="W134">
        <v>1000000000</v>
      </c>
    </row>
    <row r="135" spans="1:23">
      <c r="A135" s="22">
        <f t="shared" si="0"/>
        <v>40695</v>
      </c>
      <c r="B135" s="22">
        <f t="shared" si="0"/>
        <v>41030</v>
      </c>
      <c r="C135">
        <v>10000000</v>
      </c>
      <c r="D135">
        <v>5000000</v>
      </c>
      <c r="E135">
        <v>25000000</v>
      </c>
      <c r="F135">
        <v>25000000</v>
      </c>
      <c r="G135">
        <v>160000000</v>
      </c>
      <c r="H135">
        <v>200000000</v>
      </c>
      <c r="I135">
        <v>150000000</v>
      </c>
      <c r="J135">
        <v>40000000</v>
      </c>
      <c r="K135">
        <v>100000000</v>
      </c>
      <c r="L135">
        <v>150000000</v>
      </c>
      <c r="M135">
        <v>30000000</v>
      </c>
      <c r="N135">
        <v>80000000</v>
      </c>
      <c r="O135">
        <v>175000000</v>
      </c>
      <c r="P135">
        <v>25000000</v>
      </c>
      <c r="Q135">
        <v>10000000</v>
      </c>
      <c r="R135">
        <v>20000000</v>
      </c>
      <c r="S135">
        <v>3000000</v>
      </c>
      <c r="T135">
        <v>30000000</v>
      </c>
      <c r="U135">
        <v>35000000</v>
      </c>
      <c r="V135">
        <v>45000000</v>
      </c>
      <c r="W135">
        <v>1000000000</v>
      </c>
    </row>
    <row r="136" spans="1:23">
      <c r="A136" s="22">
        <f t="shared" si="0"/>
        <v>40725</v>
      </c>
      <c r="B136" s="22">
        <f t="shared" si="0"/>
        <v>41061</v>
      </c>
      <c r="C136">
        <v>10000000</v>
      </c>
      <c r="D136">
        <v>5000000</v>
      </c>
      <c r="E136">
        <v>25000000</v>
      </c>
      <c r="F136">
        <v>25000000</v>
      </c>
      <c r="G136">
        <v>160000000</v>
      </c>
      <c r="H136">
        <v>200000000</v>
      </c>
      <c r="I136">
        <v>150000000</v>
      </c>
      <c r="J136">
        <v>40000000</v>
      </c>
      <c r="K136">
        <v>100000000</v>
      </c>
      <c r="L136">
        <v>150000000</v>
      </c>
      <c r="M136">
        <v>30000000</v>
      </c>
      <c r="N136">
        <v>80000000</v>
      </c>
      <c r="O136">
        <v>175000000</v>
      </c>
      <c r="P136">
        <v>25000000</v>
      </c>
      <c r="Q136">
        <v>10000000</v>
      </c>
      <c r="R136">
        <v>20000000</v>
      </c>
      <c r="S136">
        <v>3000000</v>
      </c>
      <c r="T136">
        <v>30000000</v>
      </c>
      <c r="U136">
        <v>35000000</v>
      </c>
      <c r="V136">
        <v>45000000</v>
      </c>
      <c r="W136">
        <v>1000000000</v>
      </c>
    </row>
    <row r="137" spans="1:23">
      <c r="A137" s="22">
        <f t="shared" si="0"/>
        <v>40756</v>
      </c>
      <c r="B137" s="22">
        <f t="shared" si="0"/>
        <v>41091</v>
      </c>
      <c r="C137">
        <v>10000000</v>
      </c>
      <c r="D137">
        <v>5000000</v>
      </c>
      <c r="E137">
        <v>25000000</v>
      </c>
      <c r="F137">
        <v>25000000</v>
      </c>
      <c r="G137">
        <v>160000000</v>
      </c>
      <c r="H137">
        <v>200000000</v>
      </c>
      <c r="I137">
        <v>150000000</v>
      </c>
      <c r="J137">
        <v>40000000</v>
      </c>
      <c r="K137">
        <v>100000000</v>
      </c>
      <c r="L137">
        <v>150000000</v>
      </c>
      <c r="M137">
        <v>30000000</v>
      </c>
      <c r="N137">
        <v>80000000</v>
      </c>
      <c r="O137">
        <v>175000000</v>
      </c>
      <c r="P137">
        <v>25000000</v>
      </c>
      <c r="Q137">
        <v>10000000</v>
      </c>
      <c r="R137">
        <v>20000000</v>
      </c>
      <c r="S137">
        <v>3000000</v>
      </c>
      <c r="T137">
        <v>30000000</v>
      </c>
      <c r="U137">
        <v>35000000</v>
      </c>
      <c r="V137">
        <v>45000000</v>
      </c>
      <c r="W137">
        <v>1000000000</v>
      </c>
    </row>
    <row r="138" spans="1:23">
      <c r="A138" s="22">
        <f t="shared" si="0"/>
        <v>40787</v>
      </c>
      <c r="B138" s="22">
        <f t="shared" si="0"/>
        <v>41122</v>
      </c>
      <c r="C138">
        <v>10000000</v>
      </c>
      <c r="D138">
        <v>5000000</v>
      </c>
      <c r="E138">
        <v>25000000</v>
      </c>
      <c r="F138">
        <v>25000000</v>
      </c>
      <c r="G138">
        <v>160000000</v>
      </c>
      <c r="H138">
        <v>200000000</v>
      </c>
      <c r="I138">
        <v>150000000</v>
      </c>
      <c r="J138">
        <v>40000000</v>
      </c>
      <c r="K138">
        <v>100000000</v>
      </c>
      <c r="L138">
        <v>150000000</v>
      </c>
      <c r="M138">
        <v>30000000</v>
      </c>
      <c r="N138">
        <v>80000000</v>
      </c>
      <c r="O138">
        <v>175000000</v>
      </c>
      <c r="P138">
        <v>25000000</v>
      </c>
      <c r="Q138">
        <v>10000000</v>
      </c>
      <c r="R138">
        <v>20000000</v>
      </c>
      <c r="S138">
        <v>3000000</v>
      </c>
      <c r="T138">
        <v>30000000</v>
      </c>
      <c r="U138">
        <v>35000000</v>
      </c>
      <c r="V138">
        <v>45000000</v>
      </c>
      <c r="W138">
        <v>1000000000</v>
      </c>
    </row>
    <row r="139" spans="1:23">
      <c r="A139" s="22">
        <f t="shared" ref="A139:B158" si="1">A25</f>
        <v>40817</v>
      </c>
      <c r="B139" s="22">
        <f t="shared" si="1"/>
        <v>41153</v>
      </c>
      <c r="C139">
        <v>10000000</v>
      </c>
      <c r="D139">
        <v>5000000</v>
      </c>
      <c r="E139">
        <v>25000000</v>
      </c>
      <c r="F139">
        <v>25000000</v>
      </c>
      <c r="G139">
        <v>160000000</v>
      </c>
      <c r="H139">
        <v>200000000</v>
      </c>
      <c r="I139">
        <v>150000000</v>
      </c>
      <c r="J139">
        <v>40000000</v>
      </c>
      <c r="K139">
        <v>100000000</v>
      </c>
      <c r="L139">
        <v>150000000</v>
      </c>
      <c r="M139">
        <v>30000000</v>
      </c>
      <c r="N139">
        <v>80000000</v>
      </c>
      <c r="O139">
        <v>175000000</v>
      </c>
      <c r="P139">
        <v>25000000</v>
      </c>
      <c r="Q139">
        <v>10000000</v>
      </c>
      <c r="R139">
        <v>20000000</v>
      </c>
      <c r="S139">
        <v>3000000</v>
      </c>
      <c r="T139">
        <v>30000000</v>
      </c>
      <c r="U139">
        <v>35000000</v>
      </c>
      <c r="V139">
        <v>45000000</v>
      </c>
      <c r="W139">
        <v>1000000000</v>
      </c>
    </row>
    <row r="140" spans="1:23">
      <c r="A140" s="22">
        <f t="shared" si="1"/>
        <v>40848</v>
      </c>
      <c r="B140" s="22">
        <f t="shared" si="1"/>
        <v>41183</v>
      </c>
      <c r="C140">
        <v>10000000</v>
      </c>
      <c r="D140">
        <v>5000000</v>
      </c>
      <c r="E140">
        <v>25000000</v>
      </c>
      <c r="F140">
        <v>25000000</v>
      </c>
      <c r="G140">
        <v>160000000</v>
      </c>
      <c r="H140">
        <v>200000000</v>
      </c>
      <c r="I140">
        <v>150000000</v>
      </c>
      <c r="J140">
        <v>40000000</v>
      </c>
      <c r="K140">
        <v>100000000</v>
      </c>
      <c r="L140">
        <v>150000000</v>
      </c>
      <c r="M140">
        <v>30000000</v>
      </c>
      <c r="N140">
        <v>80000000</v>
      </c>
      <c r="O140">
        <v>175000000</v>
      </c>
      <c r="P140">
        <v>25000000</v>
      </c>
      <c r="Q140">
        <v>10000000</v>
      </c>
      <c r="R140">
        <v>20000000</v>
      </c>
      <c r="S140">
        <v>3000000</v>
      </c>
      <c r="T140">
        <v>30000000</v>
      </c>
      <c r="U140">
        <v>35000000</v>
      </c>
      <c r="V140">
        <v>45000000</v>
      </c>
      <c r="W140">
        <v>1000000000</v>
      </c>
    </row>
    <row r="141" spans="1:23">
      <c r="A141" s="22">
        <f t="shared" si="1"/>
        <v>40878</v>
      </c>
      <c r="B141" s="22">
        <f t="shared" si="1"/>
        <v>41214</v>
      </c>
      <c r="C141">
        <v>10000000</v>
      </c>
      <c r="D141">
        <v>5000000</v>
      </c>
      <c r="E141">
        <v>25000000</v>
      </c>
      <c r="F141">
        <v>25000000</v>
      </c>
      <c r="G141">
        <v>160000000</v>
      </c>
      <c r="H141">
        <v>200000000</v>
      </c>
      <c r="I141">
        <v>150000000</v>
      </c>
      <c r="J141">
        <v>40000000</v>
      </c>
      <c r="K141">
        <v>100000000</v>
      </c>
      <c r="L141">
        <v>150000000</v>
      </c>
      <c r="M141">
        <v>30000000</v>
      </c>
      <c r="N141">
        <v>80000000</v>
      </c>
      <c r="O141">
        <v>175000000</v>
      </c>
      <c r="P141">
        <v>25000000</v>
      </c>
      <c r="Q141">
        <v>10000000</v>
      </c>
      <c r="R141">
        <v>20000000</v>
      </c>
      <c r="S141">
        <v>3000000</v>
      </c>
      <c r="T141">
        <v>30000000</v>
      </c>
      <c r="U141">
        <v>35000000</v>
      </c>
      <c r="V141">
        <v>45000000</v>
      </c>
      <c r="W141">
        <v>1000000000</v>
      </c>
    </row>
    <row r="142" spans="1:23">
      <c r="A142" s="22">
        <f t="shared" si="1"/>
        <v>40909</v>
      </c>
      <c r="B142" s="22">
        <f t="shared" si="1"/>
        <v>41244</v>
      </c>
      <c r="C142">
        <v>10000000</v>
      </c>
      <c r="D142">
        <v>5000000</v>
      </c>
      <c r="E142">
        <v>25000000</v>
      </c>
      <c r="F142">
        <v>25000000</v>
      </c>
      <c r="G142">
        <v>160000000</v>
      </c>
      <c r="H142">
        <v>200000000</v>
      </c>
      <c r="I142">
        <v>150000000</v>
      </c>
      <c r="J142">
        <v>40000000</v>
      </c>
      <c r="K142">
        <v>100000000</v>
      </c>
      <c r="L142">
        <v>150000000</v>
      </c>
      <c r="M142">
        <v>30000000</v>
      </c>
      <c r="N142">
        <v>80000000</v>
      </c>
      <c r="O142">
        <v>175000000</v>
      </c>
      <c r="P142">
        <v>25000000</v>
      </c>
      <c r="Q142">
        <v>10000000</v>
      </c>
      <c r="R142">
        <v>20000000</v>
      </c>
      <c r="S142">
        <v>3000000</v>
      </c>
      <c r="T142">
        <v>30000000</v>
      </c>
      <c r="U142">
        <v>35000000</v>
      </c>
      <c r="V142">
        <v>45000000</v>
      </c>
      <c r="W142">
        <v>1000000000</v>
      </c>
    </row>
    <row r="143" spans="1:23">
      <c r="A143" s="22">
        <f t="shared" si="1"/>
        <v>40940</v>
      </c>
      <c r="B143" s="22">
        <f t="shared" si="1"/>
        <v>41275</v>
      </c>
      <c r="C143">
        <v>10000000</v>
      </c>
      <c r="D143">
        <v>5000000</v>
      </c>
      <c r="E143">
        <v>25000000</v>
      </c>
      <c r="F143">
        <v>25000000</v>
      </c>
      <c r="G143">
        <v>160000000</v>
      </c>
      <c r="H143">
        <v>200000000</v>
      </c>
      <c r="I143">
        <v>150000000</v>
      </c>
      <c r="J143">
        <v>40000000</v>
      </c>
      <c r="K143">
        <v>100000000</v>
      </c>
      <c r="L143">
        <v>150000000</v>
      </c>
      <c r="M143">
        <v>30000000</v>
      </c>
      <c r="N143">
        <v>80000000</v>
      </c>
      <c r="O143">
        <v>175000000</v>
      </c>
      <c r="P143">
        <v>25000000</v>
      </c>
      <c r="Q143">
        <v>10000000</v>
      </c>
      <c r="R143">
        <v>20000000</v>
      </c>
      <c r="S143">
        <v>3000000</v>
      </c>
      <c r="T143">
        <v>30000000</v>
      </c>
      <c r="U143">
        <v>35000000</v>
      </c>
      <c r="V143">
        <v>45000000</v>
      </c>
      <c r="W143">
        <v>1000000000</v>
      </c>
    </row>
    <row r="144" spans="1:23">
      <c r="A144" s="22">
        <f t="shared" si="1"/>
        <v>40969</v>
      </c>
      <c r="B144" s="22">
        <f t="shared" si="1"/>
        <v>41306</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row>
    <row r="145" spans="1:23">
      <c r="A145" s="22">
        <f t="shared" si="1"/>
        <v>41000</v>
      </c>
      <c r="B145" s="22">
        <f t="shared" si="1"/>
        <v>41334</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row>
    <row r="146" spans="1:23">
      <c r="A146" s="22">
        <f t="shared" si="1"/>
        <v>41030</v>
      </c>
      <c r="B146" s="22">
        <f t="shared" si="1"/>
        <v>41365</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row>
    <row r="147" spans="1:23">
      <c r="A147" s="22">
        <f t="shared" si="1"/>
        <v>41061</v>
      </c>
      <c r="B147" s="22">
        <f t="shared" si="1"/>
        <v>41395</v>
      </c>
      <c r="C147">
        <v>0</v>
      </c>
      <c r="D147">
        <v>0</v>
      </c>
      <c r="E147">
        <v>0</v>
      </c>
      <c r="F147">
        <v>0</v>
      </c>
      <c r="G147">
        <v>0</v>
      </c>
      <c r="H147">
        <v>0</v>
      </c>
      <c r="I147">
        <v>0</v>
      </c>
      <c r="J147">
        <v>0</v>
      </c>
      <c r="K147">
        <v>0</v>
      </c>
      <c r="L147">
        <v>0</v>
      </c>
      <c r="M147">
        <v>0</v>
      </c>
      <c r="N147">
        <v>0</v>
      </c>
      <c r="O147">
        <v>0</v>
      </c>
      <c r="P147">
        <v>0</v>
      </c>
      <c r="Q147">
        <v>0</v>
      </c>
      <c r="R147">
        <v>0</v>
      </c>
      <c r="S147">
        <v>0</v>
      </c>
      <c r="T147">
        <v>0</v>
      </c>
      <c r="U147">
        <v>0</v>
      </c>
      <c r="V147">
        <v>0</v>
      </c>
      <c r="W147">
        <v>0</v>
      </c>
    </row>
    <row r="148" spans="1:23">
      <c r="A148" s="22">
        <f t="shared" si="1"/>
        <v>41091</v>
      </c>
      <c r="B148" s="22">
        <f t="shared" si="1"/>
        <v>41426</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row>
    <row r="149" spans="1:23">
      <c r="A149" s="22">
        <f t="shared" si="1"/>
        <v>41122</v>
      </c>
      <c r="B149" s="22">
        <f t="shared" si="1"/>
        <v>41456</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row>
    <row r="150" spans="1:23">
      <c r="A150" s="22">
        <f t="shared" si="1"/>
        <v>41153</v>
      </c>
      <c r="B150" s="22">
        <f t="shared" si="1"/>
        <v>41487</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row>
    <row r="151" spans="1:23">
      <c r="A151" s="22">
        <f t="shared" si="1"/>
        <v>41183</v>
      </c>
      <c r="B151" s="22">
        <f t="shared" si="1"/>
        <v>41518</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row>
    <row r="152" spans="1:23">
      <c r="A152" s="22">
        <f t="shared" si="1"/>
        <v>41214</v>
      </c>
      <c r="B152" s="22">
        <f t="shared" si="1"/>
        <v>41548</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row>
    <row r="153" spans="1:23">
      <c r="A153" s="22">
        <f t="shared" si="1"/>
        <v>41244</v>
      </c>
      <c r="B153" s="22">
        <f t="shared" si="1"/>
        <v>41579</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row>
    <row r="154" spans="1:23">
      <c r="A154" s="22">
        <f t="shared" si="1"/>
        <v>41275</v>
      </c>
      <c r="B154" s="22">
        <f t="shared" si="1"/>
        <v>41609</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row>
    <row r="155" spans="1:23">
      <c r="A155" s="22">
        <f t="shared" si="1"/>
        <v>41306</v>
      </c>
      <c r="B155" s="22">
        <f t="shared" si="1"/>
        <v>41640</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row>
    <row r="156" spans="1:23">
      <c r="A156" s="22">
        <f t="shared" si="1"/>
        <v>41334</v>
      </c>
      <c r="B156" s="22">
        <f t="shared" si="1"/>
        <v>41671</v>
      </c>
      <c r="C156">
        <v>10000000</v>
      </c>
      <c r="D156">
        <v>5000000</v>
      </c>
      <c r="E156">
        <v>25000000</v>
      </c>
      <c r="F156">
        <v>25000000</v>
      </c>
      <c r="G156">
        <v>160000000</v>
      </c>
      <c r="H156">
        <v>200000000</v>
      </c>
      <c r="I156">
        <v>150000000</v>
      </c>
      <c r="J156">
        <v>40000000</v>
      </c>
      <c r="K156">
        <v>100000000</v>
      </c>
      <c r="L156">
        <v>150000000</v>
      </c>
      <c r="M156">
        <v>30000000</v>
      </c>
      <c r="N156">
        <v>80000000</v>
      </c>
      <c r="O156">
        <v>175000000</v>
      </c>
      <c r="P156">
        <v>25000000</v>
      </c>
      <c r="Q156">
        <v>10000000</v>
      </c>
      <c r="R156">
        <v>20000000</v>
      </c>
      <c r="S156">
        <v>3000000</v>
      </c>
      <c r="T156">
        <v>30000000</v>
      </c>
      <c r="U156">
        <v>35000000</v>
      </c>
      <c r="V156">
        <v>45000000</v>
      </c>
      <c r="W156">
        <v>1000000000</v>
      </c>
    </row>
    <row r="157" spans="1:23">
      <c r="A157" s="22">
        <f t="shared" si="1"/>
        <v>41365</v>
      </c>
      <c r="B157" s="22">
        <f t="shared" si="1"/>
        <v>41699</v>
      </c>
      <c r="C157">
        <v>10000000</v>
      </c>
      <c r="D157">
        <v>5000000</v>
      </c>
      <c r="E157">
        <v>25000000</v>
      </c>
      <c r="F157">
        <v>25000000</v>
      </c>
      <c r="G157">
        <v>160000000</v>
      </c>
      <c r="H157">
        <v>200000000</v>
      </c>
      <c r="I157">
        <v>150000000</v>
      </c>
      <c r="J157">
        <v>40000000</v>
      </c>
      <c r="K157">
        <v>100000000</v>
      </c>
      <c r="L157">
        <v>150000000</v>
      </c>
      <c r="M157">
        <v>30000000</v>
      </c>
      <c r="N157">
        <v>80000000</v>
      </c>
      <c r="O157">
        <v>175000000</v>
      </c>
      <c r="P157">
        <v>25000000</v>
      </c>
      <c r="Q157">
        <v>10000000</v>
      </c>
      <c r="R157">
        <v>20000000</v>
      </c>
      <c r="S157">
        <v>3000000</v>
      </c>
      <c r="T157">
        <v>30000000</v>
      </c>
      <c r="U157">
        <v>35000000</v>
      </c>
      <c r="V157">
        <v>45000000</v>
      </c>
      <c r="W157">
        <v>1000000000</v>
      </c>
    </row>
    <row r="158" spans="1:23">
      <c r="A158" s="22">
        <f t="shared" si="1"/>
        <v>41395</v>
      </c>
      <c r="B158" s="22">
        <f t="shared" si="1"/>
        <v>41730</v>
      </c>
      <c r="C158">
        <v>10000000</v>
      </c>
      <c r="D158">
        <v>5000000</v>
      </c>
      <c r="E158">
        <v>25000000</v>
      </c>
      <c r="F158">
        <v>25000000</v>
      </c>
      <c r="G158">
        <v>160000000</v>
      </c>
      <c r="H158">
        <v>200000000</v>
      </c>
      <c r="I158">
        <v>150000000</v>
      </c>
      <c r="J158">
        <v>40000000</v>
      </c>
      <c r="K158">
        <v>100000000</v>
      </c>
      <c r="L158">
        <v>150000000</v>
      </c>
      <c r="M158">
        <v>30000000</v>
      </c>
      <c r="N158">
        <v>80000000</v>
      </c>
      <c r="O158">
        <v>175000000</v>
      </c>
      <c r="P158">
        <v>25000000</v>
      </c>
      <c r="Q158">
        <v>10000000</v>
      </c>
      <c r="R158">
        <v>20000000</v>
      </c>
      <c r="S158">
        <v>3000000</v>
      </c>
      <c r="T158">
        <v>30000000</v>
      </c>
      <c r="U158">
        <v>35000000</v>
      </c>
      <c r="V158">
        <v>45000000</v>
      </c>
      <c r="W158">
        <v>1000000000</v>
      </c>
    </row>
    <row r="159" spans="1:23">
      <c r="A159" s="22">
        <f t="shared" ref="A159:B178" si="2">A45</f>
        <v>41426</v>
      </c>
      <c r="B159" s="22">
        <f t="shared" si="2"/>
        <v>41760</v>
      </c>
      <c r="C159">
        <v>10000000</v>
      </c>
      <c r="D159">
        <v>5000000</v>
      </c>
      <c r="E159">
        <v>25000000</v>
      </c>
      <c r="F159">
        <v>25000000</v>
      </c>
      <c r="G159">
        <v>160000000</v>
      </c>
      <c r="H159">
        <v>200000000</v>
      </c>
      <c r="I159">
        <v>150000000</v>
      </c>
      <c r="J159">
        <v>40000000</v>
      </c>
      <c r="K159">
        <v>100000000</v>
      </c>
      <c r="L159">
        <v>150000000</v>
      </c>
      <c r="M159">
        <v>30000000</v>
      </c>
      <c r="N159">
        <v>80000000</v>
      </c>
      <c r="O159">
        <v>175000000</v>
      </c>
      <c r="P159">
        <v>25000000</v>
      </c>
      <c r="Q159">
        <v>10000000</v>
      </c>
      <c r="R159">
        <v>20000000</v>
      </c>
      <c r="S159">
        <v>3000000</v>
      </c>
      <c r="T159">
        <v>30000000</v>
      </c>
      <c r="U159">
        <v>35000000</v>
      </c>
      <c r="V159">
        <v>45000000</v>
      </c>
      <c r="W159">
        <v>1000000000</v>
      </c>
    </row>
    <row r="160" spans="1:23">
      <c r="A160" s="22">
        <f t="shared" si="2"/>
        <v>41456</v>
      </c>
      <c r="B160" s="22">
        <f t="shared" si="2"/>
        <v>41791</v>
      </c>
      <c r="C160">
        <v>10000000</v>
      </c>
      <c r="D160">
        <v>5000000</v>
      </c>
      <c r="E160">
        <v>25000000</v>
      </c>
      <c r="F160">
        <v>25000000</v>
      </c>
      <c r="G160">
        <v>160000000</v>
      </c>
      <c r="H160">
        <v>200000000</v>
      </c>
      <c r="I160">
        <v>150000000</v>
      </c>
      <c r="J160">
        <v>40000000</v>
      </c>
      <c r="K160">
        <v>100000000</v>
      </c>
      <c r="L160">
        <v>150000000</v>
      </c>
      <c r="M160">
        <v>30000000</v>
      </c>
      <c r="N160">
        <v>80000000</v>
      </c>
      <c r="O160">
        <v>175000000</v>
      </c>
      <c r="P160">
        <v>25000000</v>
      </c>
      <c r="Q160">
        <v>10000000</v>
      </c>
      <c r="R160">
        <v>20000000</v>
      </c>
      <c r="S160">
        <v>3000000</v>
      </c>
      <c r="T160">
        <v>30000000</v>
      </c>
      <c r="U160">
        <v>35000000</v>
      </c>
      <c r="V160">
        <v>45000000</v>
      </c>
      <c r="W160">
        <v>1000000000</v>
      </c>
    </row>
    <row r="161" spans="1:23">
      <c r="A161" s="22">
        <f t="shared" si="2"/>
        <v>41487</v>
      </c>
      <c r="B161" s="22">
        <f t="shared" si="2"/>
        <v>41821</v>
      </c>
      <c r="C161">
        <v>10000000</v>
      </c>
      <c r="D161">
        <v>5000000</v>
      </c>
      <c r="E161">
        <v>25000000</v>
      </c>
      <c r="F161">
        <v>25000000</v>
      </c>
      <c r="G161">
        <v>160000000</v>
      </c>
      <c r="H161">
        <v>200000000</v>
      </c>
      <c r="I161">
        <v>150000000</v>
      </c>
      <c r="J161">
        <v>40000000</v>
      </c>
      <c r="K161">
        <v>100000000</v>
      </c>
      <c r="L161">
        <v>150000000</v>
      </c>
      <c r="M161">
        <v>30000000</v>
      </c>
      <c r="N161">
        <v>80000000</v>
      </c>
      <c r="O161">
        <v>175000000</v>
      </c>
      <c r="P161">
        <v>25000000</v>
      </c>
      <c r="Q161">
        <v>10000000</v>
      </c>
      <c r="R161">
        <v>20000000</v>
      </c>
      <c r="S161">
        <v>3000000</v>
      </c>
      <c r="T161">
        <v>30000000</v>
      </c>
      <c r="U161">
        <v>35000000</v>
      </c>
      <c r="V161">
        <v>45000000</v>
      </c>
      <c r="W161">
        <v>1000000000</v>
      </c>
    </row>
    <row r="162" spans="1:23">
      <c r="A162" s="22">
        <f t="shared" si="2"/>
        <v>41518</v>
      </c>
      <c r="B162" s="22">
        <f t="shared" si="2"/>
        <v>41852</v>
      </c>
      <c r="C162">
        <v>10000000</v>
      </c>
      <c r="D162">
        <v>5000000</v>
      </c>
      <c r="E162">
        <v>25000000</v>
      </c>
      <c r="F162">
        <v>25000000</v>
      </c>
      <c r="G162">
        <v>160000000</v>
      </c>
      <c r="H162">
        <v>200000000</v>
      </c>
      <c r="I162">
        <v>150000000</v>
      </c>
      <c r="J162">
        <v>40000000</v>
      </c>
      <c r="K162">
        <v>100000000</v>
      </c>
      <c r="L162">
        <v>150000000</v>
      </c>
      <c r="M162">
        <v>30000000</v>
      </c>
      <c r="N162">
        <v>80000000</v>
      </c>
      <c r="O162">
        <v>175000000</v>
      </c>
      <c r="P162">
        <v>25000000</v>
      </c>
      <c r="Q162">
        <v>10000000</v>
      </c>
      <c r="R162">
        <v>20000000</v>
      </c>
      <c r="S162">
        <v>3000000</v>
      </c>
      <c r="T162">
        <v>30000000</v>
      </c>
      <c r="U162">
        <v>35000000</v>
      </c>
      <c r="V162">
        <v>45000000</v>
      </c>
      <c r="W162">
        <v>1000000000</v>
      </c>
    </row>
    <row r="163" spans="1:23">
      <c r="A163" s="22">
        <f t="shared" si="2"/>
        <v>41548</v>
      </c>
      <c r="B163" s="22">
        <f t="shared" si="2"/>
        <v>41883</v>
      </c>
      <c r="C163">
        <v>10000000</v>
      </c>
      <c r="D163">
        <v>5000000</v>
      </c>
      <c r="E163">
        <v>25000000</v>
      </c>
      <c r="F163">
        <v>25000000</v>
      </c>
      <c r="G163">
        <v>160000000</v>
      </c>
      <c r="H163">
        <v>200000000</v>
      </c>
      <c r="I163">
        <v>150000000</v>
      </c>
      <c r="J163">
        <v>40000000</v>
      </c>
      <c r="K163">
        <v>100000000</v>
      </c>
      <c r="L163">
        <v>150000000</v>
      </c>
      <c r="M163">
        <v>30000000</v>
      </c>
      <c r="N163">
        <v>80000000</v>
      </c>
      <c r="O163">
        <v>175000000</v>
      </c>
      <c r="P163">
        <v>25000000</v>
      </c>
      <c r="Q163">
        <v>10000000</v>
      </c>
      <c r="R163">
        <v>20000000</v>
      </c>
      <c r="S163">
        <v>3000000</v>
      </c>
      <c r="T163">
        <v>30000000</v>
      </c>
      <c r="U163">
        <v>35000000</v>
      </c>
      <c r="V163">
        <v>45000000</v>
      </c>
      <c r="W163">
        <v>1000000000</v>
      </c>
    </row>
    <row r="164" spans="1:23">
      <c r="A164" s="22">
        <f t="shared" si="2"/>
        <v>41579</v>
      </c>
      <c r="B164" s="22">
        <f t="shared" si="2"/>
        <v>41913</v>
      </c>
      <c r="C164">
        <v>10000000</v>
      </c>
      <c r="D164">
        <v>5000000</v>
      </c>
      <c r="E164">
        <v>25000000</v>
      </c>
      <c r="F164">
        <v>25000000</v>
      </c>
      <c r="G164">
        <v>160000000</v>
      </c>
      <c r="H164">
        <v>200000000</v>
      </c>
      <c r="I164">
        <v>150000000</v>
      </c>
      <c r="J164">
        <v>40000000</v>
      </c>
      <c r="K164">
        <v>100000000</v>
      </c>
      <c r="L164">
        <v>150000000</v>
      </c>
      <c r="M164">
        <v>30000000</v>
      </c>
      <c r="N164">
        <v>80000000</v>
      </c>
      <c r="O164">
        <v>175000000</v>
      </c>
      <c r="P164">
        <v>25000000</v>
      </c>
      <c r="Q164">
        <v>10000000</v>
      </c>
      <c r="R164">
        <v>20000000</v>
      </c>
      <c r="S164">
        <v>3000000</v>
      </c>
      <c r="T164">
        <v>30000000</v>
      </c>
      <c r="U164">
        <v>35000000</v>
      </c>
      <c r="V164">
        <v>45000000</v>
      </c>
      <c r="W164">
        <v>1000000000</v>
      </c>
    </row>
    <row r="165" spans="1:23">
      <c r="A165" s="22">
        <f t="shared" si="2"/>
        <v>41609</v>
      </c>
      <c r="B165" s="22">
        <f t="shared" si="2"/>
        <v>41944</v>
      </c>
      <c r="C165">
        <v>10000000</v>
      </c>
      <c r="D165">
        <v>5000000</v>
      </c>
      <c r="E165">
        <v>25000000</v>
      </c>
      <c r="F165">
        <v>25000000</v>
      </c>
      <c r="G165">
        <v>160000000</v>
      </c>
      <c r="H165">
        <v>200000000</v>
      </c>
      <c r="I165">
        <v>150000000</v>
      </c>
      <c r="J165">
        <v>40000000</v>
      </c>
      <c r="K165">
        <v>100000000</v>
      </c>
      <c r="L165">
        <v>150000000</v>
      </c>
      <c r="M165">
        <v>30000000</v>
      </c>
      <c r="N165">
        <v>80000000</v>
      </c>
      <c r="O165">
        <v>175000000</v>
      </c>
      <c r="P165">
        <v>25000000</v>
      </c>
      <c r="Q165">
        <v>10000000</v>
      </c>
      <c r="R165">
        <v>20000000</v>
      </c>
      <c r="S165">
        <v>3000000</v>
      </c>
      <c r="T165">
        <v>30000000</v>
      </c>
      <c r="U165">
        <v>35000000</v>
      </c>
      <c r="V165">
        <v>45000000</v>
      </c>
      <c r="W165">
        <v>1000000000</v>
      </c>
    </row>
    <row r="166" spans="1:23">
      <c r="A166" s="22">
        <f t="shared" si="2"/>
        <v>41640</v>
      </c>
      <c r="B166" s="22">
        <f t="shared" si="2"/>
        <v>41974</v>
      </c>
      <c r="C166">
        <v>10000000</v>
      </c>
      <c r="D166">
        <v>5000000</v>
      </c>
      <c r="E166">
        <v>25000000</v>
      </c>
      <c r="F166">
        <v>25000000</v>
      </c>
      <c r="G166">
        <v>160000000</v>
      </c>
      <c r="H166">
        <v>200000000</v>
      </c>
      <c r="I166">
        <v>150000000</v>
      </c>
      <c r="J166">
        <v>40000000</v>
      </c>
      <c r="K166">
        <v>100000000</v>
      </c>
      <c r="L166">
        <v>150000000</v>
      </c>
      <c r="M166">
        <v>30000000</v>
      </c>
      <c r="N166">
        <v>80000000</v>
      </c>
      <c r="O166">
        <v>175000000</v>
      </c>
      <c r="P166">
        <v>25000000</v>
      </c>
      <c r="Q166">
        <v>10000000</v>
      </c>
      <c r="R166">
        <v>20000000</v>
      </c>
      <c r="S166">
        <v>3000000</v>
      </c>
      <c r="T166">
        <v>30000000</v>
      </c>
      <c r="U166">
        <v>35000000</v>
      </c>
      <c r="V166">
        <v>45000000</v>
      </c>
      <c r="W166">
        <v>1000000000</v>
      </c>
    </row>
    <row r="167" spans="1:23">
      <c r="A167" s="22">
        <f t="shared" si="2"/>
        <v>41671</v>
      </c>
      <c r="B167" s="22">
        <f t="shared" si="2"/>
        <v>42005</v>
      </c>
      <c r="C167">
        <v>10000000</v>
      </c>
      <c r="D167">
        <v>5000000</v>
      </c>
      <c r="E167">
        <v>25000000</v>
      </c>
      <c r="F167">
        <v>25000000</v>
      </c>
      <c r="G167">
        <v>160000000</v>
      </c>
      <c r="H167">
        <v>200000000</v>
      </c>
      <c r="I167">
        <v>150000000</v>
      </c>
      <c r="J167">
        <v>40000000</v>
      </c>
      <c r="K167">
        <v>100000000</v>
      </c>
      <c r="L167">
        <v>150000000</v>
      </c>
      <c r="M167">
        <v>30000000</v>
      </c>
      <c r="N167">
        <v>80000000</v>
      </c>
      <c r="O167">
        <v>175000000</v>
      </c>
      <c r="P167">
        <v>25000000</v>
      </c>
      <c r="Q167">
        <v>10000000</v>
      </c>
      <c r="R167">
        <v>20000000</v>
      </c>
      <c r="S167">
        <v>3000000</v>
      </c>
      <c r="T167">
        <v>30000000</v>
      </c>
      <c r="U167">
        <v>35000000</v>
      </c>
      <c r="V167">
        <v>45000000</v>
      </c>
      <c r="W167">
        <v>1000000000</v>
      </c>
    </row>
    <row r="168" spans="1:23">
      <c r="A168" s="22">
        <f t="shared" si="2"/>
        <v>41699</v>
      </c>
      <c r="B168" s="22">
        <f t="shared" si="2"/>
        <v>42036</v>
      </c>
      <c r="C168">
        <v>0</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row>
    <row r="169" spans="1:23">
      <c r="A169" s="22">
        <f t="shared" si="2"/>
        <v>41730</v>
      </c>
      <c r="B169" s="22">
        <f t="shared" si="2"/>
        <v>42064</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row>
    <row r="170" spans="1:23">
      <c r="A170" s="22">
        <f t="shared" si="2"/>
        <v>41760</v>
      </c>
      <c r="B170" s="22">
        <f t="shared" si="2"/>
        <v>42095</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row>
    <row r="171" spans="1:23">
      <c r="A171" s="22">
        <f t="shared" si="2"/>
        <v>41791</v>
      </c>
      <c r="B171" s="22">
        <f t="shared" si="2"/>
        <v>42125</v>
      </c>
      <c r="C171">
        <v>0</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row>
    <row r="172" spans="1:23">
      <c r="A172" s="22">
        <f t="shared" si="2"/>
        <v>41821</v>
      </c>
      <c r="B172" s="22">
        <f t="shared" si="2"/>
        <v>42156</v>
      </c>
      <c r="C172">
        <v>0</v>
      </c>
      <c r="D172">
        <v>0</v>
      </c>
      <c r="E172">
        <v>0</v>
      </c>
      <c r="F172">
        <v>0</v>
      </c>
      <c r="G172">
        <v>0</v>
      </c>
      <c r="H172">
        <v>0</v>
      </c>
      <c r="I172">
        <v>0</v>
      </c>
      <c r="J172">
        <v>0</v>
      </c>
      <c r="K172">
        <v>0</v>
      </c>
      <c r="L172">
        <v>0</v>
      </c>
      <c r="M172">
        <v>0</v>
      </c>
      <c r="N172">
        <v>0</v>
      </c>
      <c r="O172">
        <v>0</v>
      </c>
      <c r="P172">
        <v>0</v>
      </c>
      <c r="Q172">
        <v>0</v>
      </c>
      <c r="R172">
        <v>0</v>
      </c>
      <c r="S172">
        <v>0</v>
      </c>
      <c r="T172">
        <v>0</v>
      </c>
      <c r="U172">
        <v>0</v>
      </c>
      <c r="V172">
        <v>0</v>
      </c>
      <c r="W172">
        <v>0</v>
      </c>
    </row>
    <row r="173" spans="1:23">
      <c r="A173" s="22">
        <f t="shared" si="2"/>
        <v>41852</v>
      </c>
      <c r="B173" s="22">
        <f t="shared" si="2"/>
        <v>42186</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row>
    <row r="174" spans="1:23">
      <c r="A174" s="22">
        <f t="shared" si="2"/>
        <v>41883</v>
      </c>
      <c r="B174" s="22">
        <f t="shared" si="2"/>
        <v>42217</v>
      </c>
      <c r="C174">
        <v>0</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row>
    <row r="175" spans="1:23">
      <c r="A175" s="22">
        <f t="shared" si="2"/>
        <v>41913</v>
      </c>
      <c r="B175" s="22">
        <f t="shared" si="2"/>
        <v>42248</v>
      </c>
      <c r="C175">
        <v>0</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row>
    <row r="176" spans="1:23">
      <c r="A176" s="22">
        <f t="shared" si="2"/>
        <v>41944</v>
      </c>
      <c r="B176" s="22">
        <f t="shared" si="2"/>
        <v>42278</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row>
    <row r="177" spans="1:23">
      <c r="A177" s="22">
        <f t="shared" si="2"/>
        <v>41974</v>
      </c>
      <c r="B177" s="22">
        <f t="shared" si="2"/>
        <v>42309</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row>
    <row r="178" spans="1:23">
      <c r="A178" s="22">
        <f t="shared" si="2"/>
        <v>42005</v>
      </c>
      <c r="B178" s="22">
        <f t="shared" si="2"/>
        <v>42339</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row>
    <row r="179" spans="1:23">
      <c r="A179" s="22">
        <f t="shared" ref="A179:B198" si="3">A65</f>
        <v>42036</v>
      </c>
      <c r="B179" s="22">
        <f t="shared" si="3"/>
        <v>42370</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row>
    <row r="180" spans="1:23">
      <c r="A180" s="22">
        <f t="shared" si="3"/>
        <v>42064</v>
      </c>
      <c r="B180" s="22">
        <f t="shared" si="3"/>
        <v>42401</v>
      </c>
      <c r="C180">
        <v>10000000</v>
      </c>
      <c r="D180">
        <v>5000000</v>
      </c>
      <c r="E180">
        <v>25000000</v>
      </c>
      <c r="F180">
        <v>25000000</v>
      </c>
      <c r="G180">
        <v>160000000</v>
      </c>
      <c r="H180">
        <v>200000000</v>
      </c>
      <c r="I180">
        <v>150000000</v>
      </c>
      <c r="J180">
        <v>40000000</v>
      </c>
      <c r="K180">
        <v>100000000</v>
      </c>
      <c r="L180">
        <v>150000000</v>
      </c>
      <c r="M180">
        <v>30000000</v>
      </c>
      <c r="N180">
        <v>80000000</v>
      </c>
      <c r="O180">
        <v>175000000</v>
      </c>
      <c r="P180">
        <v>25000000</v>
      </c>
      <c r="Q180">
        <v>10000000</v>
      </c>
      <c r="R180">
        <v>20000000</v>
      </c>
      <c r="S180">
        <v>3000000</v>
      </c>
      <c r="T180">
        <v>30000000</v>
      </c>
      <c r="U180">
        <v>35000000</v>
      </c>
      <c r="V180">
        <v>45000000</v>
      </c>
      <c r="W180">
        <v>1000000000</v>
      </c>
    </row>
    <row r="181" spans="1:23">
      <c r="A181" s="22">
        <f t="shared" si="3"/>
        <v>42095</v>
      </c>
      <c r="B181" s="22">
        <f t="shared" si="3"/>
        <v>42430</v>
      </c>
      <c r="C181">
        <v>10000000</v>
      </c>
      <c r="D181">
        <v>5000000</v>
      </c>
      <c r="E181">
        <v>25000000</v>
      </c>
      <c r="F181">
        <v>25000000</v>
      </c>
      <c r="G181">
        <v>160000000</v>
      </c>
      <c r="H181">
        <v>200000000</v>
      </c>
      <c r="I181">
        <v>150000000</v>
      </c>
      <c r="J181">
        <v>40000000</v>
      </c>
      <c r="K181">
        <v>100000000</v>
      </c>
      <c r="L181">
        <v>150000000</v>
      </c>
      <c r="M181">
        <v>30000000</v>
      </c>
      <c r="N181">
        <v>80000000</v>
      </c>
      <c r="O181">
        <v>175000000</v>
      </c>
      <c r="P181">
        <v>25000000</v>
      </c>
      <c r="Q181">
        <v>10000000</v>
      </c>
      <c r="R181">
        <v>20000000</v>
      </c>
      <c r="S181">
        <v>3000000</v>
      </c>
      <c r="T181">
        <v>30000000</v>
      </c>
      <c r="U181">
        <v>35000000</v>
      </c>
      <c r="V181">
        <v>45000000</v>
      </c>
      <c r="W181">
        <v>1000000000</v>
      </c>
    </row>
    <row r="182" spans="1:23">
      <c r="A182" s="22">
        <f t="shared" si="3"/>
        <v>42125</v>
      </c>
      <c r="B182" s="22">
        <f t="shared" si="3"/>
        <v>42461</v>
      </c>
      <c r="C182">
        <v>10000000</v>
      </c>
      <c r="D182">
        <v>5000000</v>
      </c>
      <c r="E182">
        <v>25000000</v>
      </c>
      <c r="F182">
        <v>25000000</v>
      </c>
      <c r="G182">
        <v>160000000</v>
      </c>
      <c r="H182">
        <v>200000000</v>
      </c>
      <c r="I182">
        <v>150000000</v>
      </c>
      <c r="J182">
        <v>40000000</v>
      </c>
      <c r="K182">
        <v>100000000</v>
      </c>
      <c r="L182">
        <v>150000000</v>
      </c>
      <c r="M182">
        <v>30000000</v>
      </c>
      <c r="N182">
        <v>80000000</v>
      </c>
      <c r="O182">
        <v>175000000</v>
      </c>
      <c r="P182">
        <v>25000000</v>
      </c>
      <c r="Q182">
        <v>10000000</v>
      </c>
      <c r="R182">
        <v>20000000</v>
      </c>
      <c r="S182">
        <v>3000000</v>
      </c>
      <c r="T182">
        <v>30000000</v>
      </c>
      <c r="U182">
        <v>35000000</v>
      </c>
      <c r="V182">
        <v>45000000</v>
      </c>
      <c r="W182">
        <v>1000000000</v>
      </c>
    </row>
    <row r="183" spans="1:23">
      <c r="A183" s="22">
        <f t="shared" si="3"/>
        <v>42156</v>
      </c>
      <c r="B183" s="22">
        <f t="shared" si="3"/>
        <v>42491</v>
      </c>
      <c r="C183">
        <v>10000000</v>
      </c>
      <c r="D183">
        <v>5000000</v>
      </c>
      <c r="E183">
        <v>25000000</v>
      </c>
      <c r="F183">
        <v>25000000</v>
      </c>
      <c r="G183">
        <v>160000000</v>
      </c>
      <c r="H183">
        <v>200000000</v>
      </c>
      <c r="I183">
        <v>150000000</v>
      </c>
      <c r="J183">
        <v>40000000</v>
      </c>
      <c r="K183">
        <v>100000000</v>
      </c>
      <c r="L183">
        <v>150000000</v>
      </c>
      <c r="M183">
        <v>30000000</v>
      </c>
      <c r="N183">
        <v>80000000</v>
      </c>
      <c r="O183">
        <v>175000000</v>
      </c>
      <c r="P183">
        <v>25000000</v>
      </c>
      <c r="Q183">
        <v>10000000</v>
      </c>
      <c r="R183">
        <v>20000000</v>
      </c>
      <c r="S183">
        <v>3000000</v>
      </c>
      <c r="T183">
        <v>30000000</v>
      </c>
      <c r="U183">
        <v>35000000</v>
      </c>
      <c r="V183">
        <v>45000000</v>
      </c>
      <c r="W183">
        <v>1000000000</v>
      </c>
    </row>
    <row r="184" spans="1:23">
      <c r="A184" s="22">
        <f t="shared" si="3"/>
        <v>42186</v>
      </c>
      <c r="B184" s="22">
        <f t="shared" si="3"/>
        <v>42522</v>
      </c>
      <c r="C184">
        <v>10000000</v>
      </c>
      <c r="D184">
        <v>5000000</v>
      </c>
      <c r="E184">
        <v>25000000</v>
      </c>
      <c r="F184">
        <v>25000000</v>
      </c>
      <c r="G184">
        <v>160000000</v>
      </c>
      <c r="H184">
        <v>200000000</v>
      </c>
      <c r="I184">
        <v>150000000</v>
      </c>
      <c r="J184">
        <v>40000000</v>
      </c>
      <c r="K184">
        <v>100000000</v>
      </c>
      <c r="L184">
        <v>150000000</v>
      </c>
      <c r="M184">
        <v>30000000</v>
      </c>
      <c r="N184">
        <v>80000000</v>
      </c>
      <c r="O184">
        <v>175000000</v>
      </c>
      <c r="P184">
        <v>25000000</v>
      </c>
      <c r="Q184">
        <v>10000000</v>
      </c>
      <c r="R184">
        <v>20000000</v>
      </c>
      <c r="S184">
        <v>3000000</v>
      </c>
      <c r="T184">
        <v>30000000</v>
      </c>
      <c r="U184">
        <v>35000000</v>
      </c>
      <c r="V184">
        <v>45000000</v>
      </c>
      <c r="W184">
        <v>1000000000</v>
      </c>
    </row>
    <row r="185" spans="1:23">
      <c r="A185" s="22">
        <f t="shared" si="3"/>
        <v>42217</v>
      </c>
      <c r="B185" s="22">
        <f t="shared" si="3"/>
        <v>42552</v>
      </c>
      <c r="C185">
        <v>10000000</v>
      </c>
      <c r="D185">
        <v>5000000</v>
      </c>
      <c r="E185">
        <v>25000000</v>
      </c>
      <c r="F185">
        <v>25000000</v>
      </c>
      <c r="G185">
        <v>160000000</v>
      </c>
      <c r="H185">
        <v>200000000</v>
      </c>
      <c r="I185">
        <v>150000000</v>
      </c>
      <c r="J185">
        <v>40000000</v>
      </c>
      <c r="K185">
        <v>100000000</v>
      </c>
      <c r="L185">
        <v>150000000</v>
      </c>
      <c r="M185">
        <v>30000000</v>
      </c>
      <c r="N185">
        <v>80000000</v>
      </c>
      <c r="O185">
        <v>175000000</v>
      </c>
      <c r="P185">
        <v>25000000</v>
      </c>
      <c r="Q185">
        <v>10000000</v>
      </c>
      <c r="R185">
        <v>20000000</v>
      </c>
      <c r="S185">
        <v>3000000</v>
      </c>
      <c r="T185">
        <v>30000000</v>
      </c>
      <c r="U185">
        <v>35000000</v>
      </c>
      <c r="V185">
        <v>45000000</v>
      </c>
      <c r="W185">
        <v>1000000000</v>
      </c>
    </row>
    <row r="186" spans="1:23">
      <c r="A186" s="22">
        <f t="shared" si="3"/>
        <v>42248</v>
      </c>
      <c r="B186" s="22">
        <f t="shared" si="3"/>
        <v>42583</v>
      </c>
      <c r="C186">
        <v>10000000</v>
      </c>
      <c r="D186">
        <v>5000000</v>
      </c>
      <c r="E186">
        <v>25000000</v>
      </c>
      <c r="F186">
        <v>25000000</v>
      </c>
      <c r="G186">
        <v>160000000</v>
      </c>
      <c r="H186">
        <v>200000000</v>
      </c>
      <c r="I186">
        <v>150000000</v>
      </c>
      <c r="J186">
        <v>40000000</v>
      </c>
      <c r="K186">
        <v>100000000</v>
      </c>
      <c r="L186">
        <v>150000000</v>
      </c>
      <c r="M186">
        <v>30000000</v>
      </c>
      <c r="N186">
        <v>80000000</v>
      </c>
      <c r="O186">
        <v>175000000</v>
      </c>
      <c r="P186">
        <v>25000000</v>
      </c>
      <c r="Q186">
        <v>10000000</v>
      </c>
      <c r="R186">
        <v>20000000</v>
      </c>
      <c r="S186">
        <v>3000000</v>
      </c>
      <c r="T186">
        <v>30000000</v>
      </c>
      <c r="U186">
        <v>35000000</v>
      </c>
      <c r="V186">
        <v>45000000</v>
      </c>
      <c r="W186">
        <v>1000000000</v>
      </c>
    </row>
    <row r="187" spans="1:23">
      <c r="A187" s="22">
        <f t="shared" si="3"/>
        <v>42278</v>
      </c>
      <c r="B187" s="22">
        <f t="shared" si="3"/>
        <v>42614</v>
      </c>
      <c r="C187">
        <v>10000000</v>
      </c>
      <c r="D187">
        <v>5000000</v>
      </c>
      <c r="E187">
        <v>25000000</v>
      </c>
      <c r="F187">
        <v>25000000</v>
      </c>
      <c r="G187">
        <v>160000000</v>
      </c>
      <c r="H187">
        <v>200000000</v>
      </c>
      <c r="I187">
        <v>150000000</v>
      </c>
      <c r="J187">
        <v>40000000</v>
      </c>
      <c r="K187">
        <v>100000000</v>
      </c>
      <c r="L187">
        <v>150000000</v>
      </c>
      <c r="M187">
        <v>30000000</v>
      </c>
      <c r="N187">
        <v>80000000</v>
      </c>
      <c r="O187">
        <v>175000000</v>
      </c>
      <c r="P187">
        <v>25000000</v>
      </c>
      <c r="Q187">
        <v>10000000</v>
      </c>
      <c r="R187">
        <v>20000000</v>
      </c>
      <c r="S187">
        <v>3000000</v>
      </c>
      <c r="T187">
        <v>30000000</v>
      </c>
      <c r="U187">
        <v>35000000</v>
      </c>
      <c r="V187">
        <v>45000000</v>
      </c>
      <c r="W187">
        <v>1000000000</v>
      </c>
    </row>
    <row r="188" spans="1:23">
      <c r="A188" s="22">
        <f t="shared" si="3"/>
        <v>42309</v>
      </c>
      <c r="B188" s="22">
        <f t="shared" si="3"/>
        <v>42644</v>
      </c>
      <c r="C188">
        <v>10000000</v>
      </c>
      <c r="D188">
        <v>5000000</v>
      </c>
      <c r="E188">
        <v>25000000</v>
      </c>
      <c r="F188">
        <v>25000000</v>
      </c>
      <c r="G188">
        <v>160000000</v>
      </c>
      <c r="H188">
        <v>200000000</v>
      </c>
      <c r="I188">
        <v>150000000</v>
      </c>
      <c r="J188">
        <v>40000000</v>
      </c>
      <c r="K188">
        <v>100000000</v>
      </c>
      <c r="L188">
        <v>150000000</v>
      </c>
      <c r="M188">
        <v>30000000</v>
      </c>
      <c r="N188">
        <v>80000000</v>
      </c>
      <c r="O188">
        <v>175000000</v>
      </c>
      <c r="P188">
        <v>25000000</v>
      </c>
      <c r="Q188">
        <v>10000000</v>
      </c>
      <c r="R188">
        <v>20000000</v>
      </c>
      <c r="S188">
        <v>3000000</v>
      </c>
      <c r="T188">
        <v>30000000</v>
      </c>
      <c r="U188">
        <v>35000000</v>
      </c>
      <c r="V188">
        <v>45000000</v>
      </c>
      <c r="W188">
        <v>1000000000</v>
      </c>
    </row>
    <row r="189" spans="1:23">
      <c r="A189" s="22">
        <f t="shared" si="3"/>
        <v>42339</v>
      </c>
      <c r="B189" s="22">
        <f t="shared" si="3"/>
        <v>42675</v>
      </c>
      <c r="C189">
        <v>10000000</v>
      </c>
      <c r="D189">
        <v>5000000</v>
      </c>
      <c r="E189">
        <v>25000000</v>
      </c>
      <c r="F189">
        <v>25000000</v>
      </c>
      <c r="G189">
        <v>160000000</v>
      </c>
      <c r="H189">
        <v>200000000</v>
      </c>
      <c r="I189">
        <v>150000000</v>
      </c>
      <c r="J189">
        <v>40000000</v>
      </c>
      <c r="K189">
        <v>100000000</v>
      </c>
      <c r="L189">
        <v>150000000</v>
      </c>
      <c r="M189">
        <v>30000000</v>
      </c>
      <c r="N189">
        <v>80000000</v>
      </c>
      <c r="O189">
        <v>175000000</v>
      </c>
      <c r="P189">
        <v>25000000</v>
      </c>
      <c r="Q189">
        <v>10000000</v>
      </c>
      <c r="R189">
        <v>20000000</v>
      </c>
      <c r="S189">
        <v>3000000</v>
      </c>
      <c r="T189">
        <v>30000000</v>
      </c>
      <c r="U189">
        <v>35000000</v>
      </c>
      <c r="V189">
        <v>45000000</v>
      </c>
      <c r="W189">
        <v>1000000000</v>
      </c>
    </row>
    <row r="190" spans="1:23">
      <c r="A190" s="22">
        <f t="shared" si="3"/>
        <v>42370</v>
      </c>
      <c r="B190" s="22">
        <f t="shared" si="3"/>
        <v>42705</v>
      </c>
      <c r="C190">
        <v>10000000</v>
      </c>
      <c r="D190">
        <v>5000000</v>
      </c>
      <c r="E190">
        <v>25000000</v>
      </c>
      <c r="F190">
        <v>25000000</v>
      </c>
      <c r="G190">
        <v>160000000</v>
      </c>
      <c r="H190">
        <v>200000000</v>
      </c>
      <c r="I190">
        <v>150000000</v>
      </c>
      <c r="J190">
        <v>40000000</v>
      </c>
      <c r="K190">
        <v>100000000</v>
      </c>
      <c r="L190">
        <v>150000000</v>
      </c>
      <c r="M190">
        <v>30000000</v>
      </c>
      <c r="N190">
        <v>80000000</v>
      </c>
      <c r="O190">
        <v>175000000</v>
      </c>
      <c r="P190">
        <v>25000000</v>
      </c>
      <c r="Q190">
        <v>10000000</v>
      </c>
      <c r="R190">
        <v>20000000</v>
      </c>
      <c r="S190">
        <v>3000000</v>
      </c>
      <c r="T190">
        <v>30000000</v>
      </c>
      <c r="U190">
        <v>35000000</v>
      </c>
      <c r="V190">
        <v>45000000</v>
      </c>
      <c r="W190">
        <v>1000000000</v>
      </c>
    </row>
    <row r="191" spans="1:23">
      <c r="A191" s="22">
        <f t="shared" si="3"/>
        <v>42401</v>
      </c>
      <c r="B191" s="22">
        <f t="shared" si="3"/>
        <v>42736</v>
      </c>
      <c r="C191">
        <v>10000000</v>
      </c>
      <c r="D191">
        <v>5000000</v>
      </c>
      <c r="E191">
        <v>25000000</v>
      </c>
      <c r="F191">
        <v>25000000</v>
      </c>
      <c r="G191">
        <v>160000000</v>
      </c>
      <c r="H191">
        <v>200000000</v>
      </c>
      <c r="I191">
        <v>150000000</v>
      </c>
      <c r="J191">
        <v>40000000</v>
      </c>
      <c r="K191">
        <v>100000000</v>
      </c>
      <c r="L191">
        <v>150000000</v>
      </c>
      <c r="M191">
        <v>30000000</v>
      </c>
      <c r="N191">
        <v>80000000</v>
      </c>
      <c r="O191">
        <v>175000000</v>
      </c>
      <c r="P191">
        <v>25000000</v>
      </c>
      <c r="Q191">
        <v>10000000</v>
      </c>
      <c r="R191">
        <v>20000000</v>
      </c>
      <c r="S191">
        <v>3000000</v>
      </c>
      <c r="T191">
        <v>30000000</v>
      </c>
      <c r="U191">
        <v>35000000</v>
      </c>
      <c r="V191">
        <v>45000000</v>
      </c>
      <c r="W191">
        <v>1000000000</v>
      </c>
    </row>
    <row r="192" spans="1:23">
      <c r="A192" s="22">
        <f t="shared" si="3"/>
        <v>42430</v>
      </c>
      <c r="B192" s="22">
        <f t="shared" si="3"/>
        <v>42767</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row>
    <row r="193" spans="1:23">
      <c r="A193" s="22">
        <f t="shared" si="3"/>
        <v>42461</v>
      </c>
      <c r="B193" s="22">
        <f t="shared" si="3"/>
        <v>42795</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row>
    <row r="194" spans="1:23">
      <c r="A194" s="22">
        <f t="shared" si="3"/>
        <v>42491</v>
      </c>
      <c r="B194" s="22">
        <f t="shared" si="3"/>
        <v>42826</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row>
    <row r="195" spans="1:23">
      <c r="A195" s="22">
        <f t="shared" si="3"/>
        <v>42522</v>
      </c>
      <c r="B195" s="22">
        <f t="shared" si="3"/>
        <v>42856</v>
      </c>
      <c r="C195">
        <v>0</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row>
    <row r="196" spans="1:23">
      <c r="A196" s="22">
        <f t="shared" si="3"/>
        <v>42552</v>
      </c>
      <c r="B196" s="22">
        <f t="shared" si="3"/>
        <v>42887</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row>
    <row r="197" spans="1:23">
      <c r="A197" s="22">
        <f t="shared" si="3"/>
        <v>42583</v>
      </c>
      <c r="B197" s="22">
        <f t="shared" si="3"/>
        <v>42917</v>
      </c>
      <c r="C197">
        <v>0</v>
      </c>
      <c r="D197">
        <v>0</v>
      </c>
      <c r="E197">
        <v>0</v>
      </c>
      <c r="F197">
        <v>0</v>
      </c>
      <c r="G197">
        <v>0</v>
      </c>
      <c r="H197">
        <v>0</v>
      </c>
      <c r="I197">
        <v>0</v>
      </c>
      <c r="J197">
        <v>0</v>
      </c>
      <c r="K197">
        <v>0</v>
      </c>
      <c r="L197">
        <v>0</v>
      </c>
      <c r="M197">
        <v>0</v>
      </c>
      <c r="N197">
        <v>0</v>
      </c>
      <c r="O197">
        <v>0</v>
      </c>
      <c r="P197">
        <v>0</v>
      </c>
      <c r="Q197">
        <v>0</v>
      </c>
      <c r="R197">
        <v>0</v>
      </c>
      <c r="S197">
        <v>0</v>
      </c>
      <c r="T197">
        <v>0</v>
      </c>
      <c r="U197">
        <v>0</v>
      </c>
      <c r="V197">
        <v>0</v>
      </c>
      <c r="W197">
        <v>0</v>
      </c>
    </row>
    <row r="198" spans="1:23">
      <c r="A198" s="22">
        <f t="shared" si="3"/>
        <v>42614</v>
      </c>
      <c r="B198" s="22">
        <f t="shared" si="3"/>
        <v>42948</v>
      </c>
      <c r="C198">
        <v>0</v>
      </c>
      <c r="D198">
        <v>0</v>
      </c>
      <c r="E198">
        <v>0</v>
      </c>
      <c r="F198">
        <v>0</v>
      </c>
      <c r="G198">
        <v>0</v>
      </c>
      <c r="H198">
        <v>0</v>
      </c>
      <c r="I198">
        <v>0</v>
      </c>
      <c r="J198">
        <v>0</v>
      </c>
      <c r="K198">
        <v>0</v>
      </c>
      <c r="L198">
        <v>0</v>
      </c>
      <c r="M198">
        <v>0</v>
      </c>
      <c r="N198">
        <v>0</v>
      </c>
      <c r="O198">
        <v>0</v>
      </c>
      <c r="P198">
        <v>0</v>
      </c>
      <c r="Q198">
        <v>0</v>
      </c>
      <c r="R198">
        <v>0</v>
      </c>
      <c r="S198">
        <v>0</v>
      </c>
      <c r="T198">
        <v>0</v>
      </c>
      <c r="U198">
        <v>0</v>
      </c>
      <c r="V198">
        <v>0</v>
      </c>
      <c r="W198">
        <v>0</v>
      </c>
    </row>
    <row r="199" spans="1:23">
      <c r="A199" s="22">
        <f t="shared" ref="A199:B218" si="4">A85</f>
        <v>42644</v>
      </c>
      <c r="B199" s="22">
        <f t="shared" si="4"/>
        <v>42979</v>
      </c>
      <c r="C199">
        <v>0</v>
      </c>
      <c r="D199">
        <v>0</v>
      </c>
      <c r="E199">
        <v>0</v>
      </c>
      <c r="F199">
        <v>0</v>
      </c>
      <c r="G199">
        <v>0</v>
      </c>
      <c r="H199">
        <v>0</v>
      </c>
      <c r="I199">
        <v>0</v>
      </c>
      <c r="J199">
        <v>0</v>
      </c>
      <c r="K199">
        <v>0</v>
      </c>
      <c r="L199">
        <v>0</v>
      </c>
      <c r="M199">
        <v>0</v>
      </c>
      <c r="N199">
        <v>0</v>
      </c>
      <c r="O199">
        <v>0</v>
      </c>
      <c r="P199">
        <v>0</v>
      </c>
      <c r="Q199">
        <v>0</v>
      </c>
      <c r="R199">
        <v>0</v>
      </c>
      <c r="S199">
        <v>0</v>
      </c>
      <c r="T199">
        <v>0</v>
      </c>
      <c r="U199">
        <v>0</v>
      </c>
      <c r="V199">
        <v>0</v>
      </c>
      <c r="W199">
        <v>0</v>
      </c>
    </row>
    <row r="200" spans="1:23">
      <c r="A200" s="22">
        <f t="shared" si="4"/>
        <v>42675</v>
      </c>
      <c r="B200" s="22">
        <f t="shared" si="4"/>
        <v>43009</v>
      </c>
      <c r="C200">
        <v>0</v>
      </c>
      <c r="D200">
        <v>0</v>
      </c>
      <c r="E200">
        <v>0</v>
      </c>
      <c r="F200">
        <v>0</v>
      </c>
      <c r="G200">
        <v>0</v>
      </c>
      <c r="H200">
        <v>0</v>
      </c>
      <c r="I200">
        <v>0</v>
      </c>
      <c r="J200">
        <v>0</v>
      </c>
      <c r="K200">
        <v>0</v>
      </c>
      <c r="L200">
        <v>0</v>
      </c>
      <c r="M200">
        <v>0</v>
      </c>
      <c r="N200">
        <v>0</v>
      </c>
      <c r="O200">
        <v>0</v>
      </c>
      <c r="P200">
        <v>0</v>
      </c>
      <c r="Q200">
        <v>0</v>
      </c>
      <c r="R200">
        <v>0</v>
      </c>
      <c r="S200">
        <v>0</v>
      </c>
      <c r="T200">
        <v>0</v>
      </c>
      <c r="U200">
        <v>0</v>
      </c>
      <c r="V200">
        <v>0</v>
      </c>
      <c r="W200">
        <v>0</v>
      </c>
    </row>
    <row r="201" spans="1:23">
      <c r="A201" s="22">
        <f t="shared" si="4"/>
        <v>42705</v>
      </c>
      <c r="B201" s="22">
        <f t="shared" si="4"/>
        <v>43040</v>
      </c>
      <c r="C201">
        <v>0</v>
      </c>
      <c r="D201">
        <v>0</v>
      </c>
      <c r="E201">
        <v>0</v>
      </c>
      <c r="F201">
        <v>0</v>
      </c>
      <c r="G201">
        <v>0</v>
      </c>
      <c r="H201">
        <v>0</v>
      </c>
      <c r="I201">
        <v>0</v>
      </c>
      <c r="J201">
        <v>0</v>
      </c>
      <c r="K201">
        <v>0</v>
      </c>
      <c r="L201">
        <v>0</v>
      </c>
      <c r="M201">
        <v>0</v>
      </c>
      <c r="N201">
        <v>0</v>
      </c>
      <c r="O201">
        <v>0</v>
      </c>
      <c r="P201">
        <v>0</v>
      </c>
      <c r="Q201">
        <v>0</v>
      </c>
      <c r="R201">
        <v>0</v>
      </c>
      <c r="S201">
        <v>0</v>
      </c>
      <c r="T201">
        <v>0</v>
      </c>
      <c r="U201">
        <v>0</v>
      </c>
      <c r="V201">
        <v>0</v>
      </c>
      <c r="W201">
        <v>0</v>
      </c>
    </row>
    <row r="202" spans="1:23">
      <c r="A202" s="22">
        <f t="shared" si="4"/>
        <v>42736</v>
      </c>
      <c r="B202" s="22">
        <f t="shared" si="4"/>
        <v>43070</v>
      </c>
      <c r="C202">
        <v>0</v>
      </c>
      <c r="D202">
        <v>0</v>
      </c>
      <c r="E202">
        <v>0</v>
      </c>
      <c r="F202">
        <v>0</v>
      </c>
      <c r="G202">
        <v>0</v>
      </c>
      <c r="H202">
        <v>0</v>
      </c>
      <c r="I202">
        <v>0</v>
      </c>
      <c r="J202">
        <v>0</v>
      </c>
      <c r="K202">
        <v>0</v>
      </c>
      <c r="L202">
        <v>0</v>
      </c>
      <c r="M202">
        <v>0</v>
      </c>
      <c r="N202">
        <v>0</v>
      </c>
      <c r="O202">
        <v>0</v>
      </c>
      <c r="P202">
        <v>0</v>
      </c>
      <c r="Q202">
        <v>0</v>
      </c>
      <c r="R202">
        <v>0</v>
      </c>
      <c r="S202">
        <v>0</v>
      </c>
      <c r="T202">
        <v>0</v>
      </c>
      <c r="U202">
        <v>0</v>
      </c>
      <c r="V202">
        <v>0</v>
      </c>
      <c r="W202">
        <v>0</v>
      </c>
    </row>
    <row r="203" spans="1:23">
      <c r="A203" s="22">
        <f t="shared" si="4"/>
        <v>42767</v>
      </c>
      <c r="B203" s="22">
        <f t="shared" si="4"/>
        <v>43101</v>
      </c>
      <c r="C203">
        <v>0</v>
      </c>
      <c r="D203">
        <v>0</v>
      </c>
      <c r="E203">
        <v>0</v>
      </c>
      <c r="F203">
        <v>0</v>
      </c>
      <c r="G203">
        <v>0</v>
      </c>
      <c r="H203">
        <v>0</v>
      </c>
      <c r="I203">
        <v>0</v>
      </c>
      <c r="J203">
        <v>0</v>
      </c>
      <c r="K203">
        <v>0</v>
      </c>
      <c r="L203">
        <v>0</v>
      </c>
      <c r="M203">
        <v>0</v>
      </c>
      <c r="N203">
        <v>0</v>
      </c>
      <c r="O203">
        <v>0</v>
      </c>
      <c r="P203">
        <v>0</v>
      </c>
      <c r="Q203">
        <v>0</v>
      </c>
      <c r="R203">
        <v>0</v>
      </c>
      <c r="S203">
        <v>0</v>
      </c>
      <c r="T203">
        <v>0</v>
      </c>
      <c r="U203">
        <v>0</v>
      </c>
      <c r="V203">
        <v>0</v>
      </c>
      <c r="W203">
        <v>0</v>
      </c>
    </row>
    <row r="204" spans="1:23">
      <c r="A204" s="22">
        <f t="shared" si="4"/>
        <v>42795</v>
      </c>
      <c r="B204" s="22">
        <f t="shared" si="4"/>
        <v>43132</v>
      </c>
      <c r="C204">
        <v>10000000</v>
      </c>
      <c r="D204">
        <v>5000000</v>
      </c>
      <c r="E204">
        <v>25000000</v>
      </c>
      <c r="F204">
        <v>25000000</v>
      </c>
      <c r="G204">
        <v>160000000</v>
      </c>
      <c r="H204">
        <v>200000000</v>
      </c>
      <c r="I204">
        <v>150000000</v>
      </c>
      <c r="J204">
        <v>40000000</v>
      </c>
      <c r="K204">
        <v>100000000</v>
      </c>
      <c r="L204">
        <v>150000000</v>
      </c>
      <c r="M204">
        <v>30000000</v>
      </c>
      <c r="N204">
        <v>80000000</v>
      </c>
      <c r="O204">
        <v>175000000</v>
      </c>
      <c r="P204">
        <v>25000000</v>
      </c>
      <c r="Q204">
        <v>10000000</v>
      </c>
      <c r="R204">
        <v>20000000</v>
      </c>
      <c r="S204">
        <v>3000000</v>
      </c>
      <c r="T204">
        <v>30000000</v>
      </c>
      <c r="U204">
        <v>35000000</v>
      </c>
      <c r="V204">
        <v>45000000</v>
      </c>
      <c r="W204">
        <v>1000000000</v>
      </c>
    </row>
    <row r="205" spans="1:23">
      <c r="A205" s="22">
        <f t="shared" si="4"/>
        <v>42826</v>
      </c>
      <c r="B205" s="22">
        <f t="shared" si="4"/>
        <v>43160</v>
      </c>
      <c r="C205">
        <v>10000000</v>
      </c>
      <c r="D205">
        <v>5000000</v>
      </c>
      <c r="E205">
        <v>25000000</v>
      </c>
      <c r="F205">
        <v>25000000</v>
      </c>
      <c r="G205">
        <v>160000000</v>
      </c>
      <c r="H205">
        <v>200000000</v>
      </c>
      <c r="I205">
        <v>150000000</v>
      </c>
      <c r="J205">
        <v>40000000</v>
      </c>
      <c r="K205">
        <v>100000000</v>
      </c>
      <c r="L205">
        <v>150000000</v>
      </c>
      <c r="M205">
        <v>30000000</v>
      </c>
      <c r="N205">
        <v>80000000</v>
      </c>
      <c r="O205">
        <v>175000000</v>
      </c>
      <c r="P205">
        <v>25000000</v>
      </c>
      <c r="Q205">
        <v>10000000</v>
      </c>
      <c r="R205">
        <v>20000000</v>
      </c>
      <c r="S205">
        <v>3000000</v>
      </c>
      <c r="T205">
        <v>30000000</v>
      </c>
      <c r="U205">
        <v>35000000</v>
      </c>
      <c r="V205">
        <v>45000000</v>
      </c>
      <c r="W205">
        <v>1000000000</v>
      </c>
    </row>
    <row r="206" spans="1:23">
      <c r="A206" s="22">
        <f t="shared" si="4"/>
        <v>42856</v>
      </c>
      <c r="B206" s="22">
        <f t="shared" si="4"/>
        <v>43191</v>
      </c>
      <c r="C206">
        <v>10000000</v>
      </c>
      <c r="D206">
        <v>5000000</v>
      </c>
      <c r="E206">
        <v>25000000</v>
      </c>
      <c r="F206">
        <v>25000000</v>
      </c>
      <c r="G206">
        <v>160000000</v>
      </c>
      <c r="H206">
        <v>200000000</v>
      </c>
      <c r="I206">
        <v>150000000</v>
      </c>
      <c r="J206">
        <v>40000000</v>
      </c>
      <c r="K206">
        <v>100000000</v>
      </c>
      <c r="L206">
        <v>150000000</v>
      </c>
      <c r="M206">
        <v>30000000</v>
      </c>
      <c r="N206">
        <v>80000000</v>
      </c>
      <c r="O206">
        <v>175000000</v>
      </c>
      <c r="P206">
        <v>25000000</v>
      </c>
      <c r="Q206">
        <v>10000000</v>
      </c>
      <c r="R206">
        <v>20000000</v>
      </c>
      <c r="S206">
        <v>3000000</v>
      </c>
      <c r="T206">
        <v>30000000</v>
      </c>
      <c r="U206">
        <v>35000000</v>
      </c>
      <c r="V206">
        <v>45000000</v>
      </c>
      <c r="W206">
        <v>1000000000</v>
      </c>
    </row>
    <row r="207" spans="1:23">
      <c r="A207" s="22">
        <f t="shared" si="4"/>
        <v>42887</v>
      </c>
      <c r="B207" s="22">
        <f t="shared" si="4"/>
        <v>43221</v>
      </c>
      <c r="C207">
        <v>10000000</v>
      </c>
      <c r="D207">
        <v>5000000</v>
      </c>
      <c r="E207">
        <v>25000000</v>
      </c>
      <c r="F207">
        <v>25000000</v>
      </c>
      <c r="G207">
        <v>160000000</v>
      </c>
      <c r="H207">
        <v>200000000</v>
      </c>
      <c r="I207">
        <v>150000000</v>
      </c>
      <c r="J207">
        <v>40000000</v>
      </c>
      <c r="K207">
        <v>100000000</v>
      </c>
      <c r="L207">
        <v>150000000</v>
      </c>
      <c r="M207">
        <v>30000000</v>
      </c>
      <c r="N207">
        <v>80000000</v>
      </c>
      <c r="O207">
        <v>175000000</v>
      </c>
      <c r="P207">
        <v>25000000</v>
      </c>
      <c r="Q207">
        <v>10000000</v>
      </c>
      <c r="R207">
        <v>20000000</v>
      </c>
      <c r="S207">
        <v>3000000</v>
      </c>
      <c r="T207">
        <v>30000000</v>
      </c>
      <c r="U207">
        <v>35000000</v>
      </c>
      <c r="V207">
        <v>45000000</v>
      </c>
      <c r="W207">
        <v>1000000000</v>
      </c>
    </row>
    <row r="208" spans="1:23">
      <c r="A208" s="22">
        <f t="shared" si="4"/>
        <v>42917</v>
      </c>
      <c r="B208" s="22">
        <f t="shared" si="4"/>
        <v>43252</v>
      </c>
      <c r="C208">
        <v>10000000</v>
      </c>
      <c r="D208">
        <v>5000000</v>
      </c>
      <c r="E208">
        <v>25000000</v>
      </c>
      <c r="F208">
        <v>25000000</v>
      </c>
      <c r="G208">
        <v>160000000</v>
      </c>
      <c r="H208">
        <v>200000000</v>
      </c>
      <c r="I208">
        <v>150000000</v>
      </c>
      <c r="J208">
        <v>40000000</v>
      </c>
      <c r="K208">
        <v>100000000</v>
      </c>
      <c r="L208">
        <v>150000000</v>
      </c>
      <c r="M208">
        <v>30000000</v>
      </c>
      <c r="N208">
        <v>80000000</v>
      </c>
      <c r="O208">
        <v>175000000</v>
      </c>
      <c r="P208">
        <v>25000000</v>
      </c>
      <c r="Q208">
        <v>10000000</v>
      </c>
      <c r="R208">
        <v>20000000</v>
      </c>
      <c r="S208">
        <v>3000000</v>
      </c>
      <c r="T208">
        <v>30000000</v>
      </c>
      <c r="U208">
        <v>35000000</v>
      </c>
      <c r="V208">
        <v>45000000</v>
      </c>
      <c r="W208">
        <v>1000000000</v>
      </c>
    </row>
    <row r="209" spans="1:23">
      <c r="A209" s="22">
        <f t="shared" si="4"/>
        <v>42948</v>
      </c>
      <c r="B209" s="22">
        <f t="shared" si="4"/>
        <v>43282</v>
      </c>
      <c r="C209">
        <v>10000000</v>
      </c>
      <c r="D209">
        <v>5000000</v>
      </c>
      <c r="E209">
        <v>25000000</v>
      </c>
      <c r="F209">
        <v>25000000</v>
      </c>
      <c r="G209">
        <v>160000000</v>
      </c>
      <c r="H209">
        <v>200000000</v>
      </c>
      <c r="I209">
        <v>150000000</v>
      </c>
      <c r="J209">
        <v>40000000</v>
      </c>
      <c r="K209">
        <v>100000000</v>
      </c>
      <c r="L209">
        <v>150000000</v>
      </c>
      <c r="M209">
        <v>30000000</v>
      </c>
      <c r="N209">
        <v>80000000</v>
      </c>
      <c r="O209">
        <v>175000000</v>
      </c>
      <c r="P209">
        <v>25000000</v>
      </c>
      <c r="Q209">
        <v>10000000</v>
      </c>
      <c r="R209">
        <v>20000000</v>
      </c>
      <c r="S209">
        <v>3000000</v>
      </c>
      <c r="T209">
        <v>30000000</v>
      </c>
      <c r="U209">
        <v>35000000</v>
      </c>
      <c r="V209">
        <v>45000000</v>
      </c>
      <c r="W209">
        <v>1000000000</v>
      </c>
    </row>
    <row r="210" spans="1:23">
      <c r="A210" s="22">
        <f t="shared" si="4"/>
        <v>42979</v>
      </c>
      <c r="B210" s="22">
        <f t="shared" si="4"/>
        <v>43313</v>
      </c>
      <c r="C210">
        <v>10000000</v>
      </c>
      <c r="D210">
        <v>5000000</v>
      </c>
      <c r="E210">
        <v>25000000</v>
      </c>
      <c r="F210">
        <v>25000000</v>
      </c>
      <c r="G210">
        <v>160000000</v>
      </c>
      <c r="H210">
        <v>200000000</v>
      </c>
      <c r="I210">
        <v>150000000</v>
      </c>
      <c r="J210">
        <v>40000000</v>
      </c>
      <c r="K210">
        <v>100000000</v>
      </c>
      <c r="L210">
        <v>150000000</v>
      </c>
      <c r="M210">
        <v>30000000</v>
      </c>
      <c r="N210">
        <v>80000000</v>
      </c>
      <c r="O210">
        <v>175000000</v>
      </c>
      <c r="P210">
        <v>25000000</v>
      </c>
      <c r="Q210">
        <v>10000000</v>
      </c>
      <c r="R210">
        <v>20000000</v>
      </c>
      <c r="S210">
        <v>3000000</v>
      </c>
      <c r="T210">
        <v>30000000</v>
      </c>
      <c r="U210">
        <v>35000000</v>
      </c>
      <c r="V210">
        <v>45000000</v>
      </c>
      <c r="W210">
        <v>1000000000</v>
      </c>
    </row>
    <row r="211" spans="1:23">
      <c r="A211" s="22">
        <f t="shared" si="4"/>
        <v>43009</v>
      </c>
      <c r="B211" s="22">
        <f t="shared" si="4"/>
        <v>43344</v>
      </c>
      <c r="C211">
        <v>10000000</v>
      </c>
      <c r="D211">
        <v>5000000</v>
      </c>
      <c r="E211">
        <v>25000000</v>
      </c>
      <c r="F211">
        <v>25000000</v>
      </c>
      <c r="G211">
        <v>160000000</v>
      </c>
      <c r="H211">
        <v>200000000</v>
      </c>
      <c r="I211">
        <v>150000000</v>
      </c>
      <c r="J211">
        <v>40000000</v>
      </c>
      <c r="K211">
        <v>100000000</v>
      </c>
      <c r="L211">
        <v>150000000</v>
      </c>
      <c r="M211">
        <v>30000000</v>
      </c>
      <c r="N211">
        <v>80000000</v>
      </c>
      <c r="O211">
        <v>175000000</v>
      </c>
      <c r="P211">
        <v>25000000</v>
      </c>
      <c r="Q211">
        <v>10000000</v>
      </c>
      <c r="R211">
        <v>20000000</v>
      </c>
      <c r="S211">
        <v>3000000</v>
      </c>
      <c r="T211">
        <v>30000000</v>
      </c>
      <c r="U211">
        <v>35000000</v>
      </c>
      <c r="V211">
        <v>45000000</v>
      </c>
      <c r="W211">
        <v>1000000000</v>
      </c>
    </row>
    <row r="212" spans="1:23">
      <c r="A212" s="22">
        <f t="shared" si="4"/>
        <v>43040</v>
      </c>
      <c r="B212" s="22">
        <f t="shared" si="4"/>
        <v>43374</v>
      </c>
      <c r="C212">
        <v>10000000</v>
      </c>
      <c r="D212">
        <v>5000000</v>
      </c>
      <c r="E212">
        <v>25000000</v>
      </c>
      <c r="F212">
        <v>25000000</v>
      </c>
      <c r="G212">
        <v>160000000</v>
      </c>
      <c r="H212">
        <v>200000000</v>
      </c>
      <c r="I212">
        <v>150000000</v>
      </c>
      <c r="J212">
        <v>40000000</v>
      </c>
      <c r="K212">
        <v>100000000</v>
      </c>
      <c r="L212">
        <v>150000000</v>
      </c>
      <c r="M212">
        <v>30000000</v>
      </c>
      <c r="N212">
        <v>80000000</v>
      </c>
      <c r="O212">
        <v>175000000</v>
      </c>
      <c r="P212">
        <v>25000000</v>
      </c>
      <c r="Q212">
        <v>10000000</v>
      </c>
      <c r="R212">
        <v>20000000</v>
      </c>
      <c r="S212">
        <v>3000000</v>
      </c>
      <c r="T212">
        <v>30000000</v>
      </c>
      <c r="U212">
        <v>35000000</v>
      </c>
      <c r="V212">
        <v>45000000</v>
      </c>
      <c r="W212">
        <v>1000000000</v>
      </c>
    </row>
    <row r="213" spans="1:23">
      <c r="A213" s="22">
        <f t="shared" si="4"/>
        <v>43070</v>
      </c>
      <c r="B213" s="22">
        <f t="shared" si="4"/>
        <v>43405</v>
      </c>
      <c r="C213">
        <v>10000000</v>
      </c>
      <c r="D213">
        <v>5000000</v>
      </c>
      <c r="E213">
        <v>25000000</v>
      </c>
      <c r="F213">
        <v>25000000</v>
      </c>
      <c r="G213">
        <v>160000000</v>
      </c>
      <c r="H213">
        <v>200000000</v>
      </c>
      <c r="I213">
        <v>150000000</v>
      </c>
      <c r="J213">
        <v>40000000</v>
      </c>
      <c r="K213">
        <v>100000000</v>
      </c>
      <c r="L213">
        <v>150000000</v>
      </c>
      <c r="M213">
        <v>30000000</v>
      </c>
      <c r="N213">
        <v>80000000</v>
      </c>
      <c r="O213">
        <v>175000000</v>
      </c>
      <c r="P213">
        <v>25000000</v>
      </c>
      <c r="Q213">
        <v>10000000</v>
      </c>
      <c r="R213">
        <v>20000000</v>
      </c>
      <c r="S213">
        <v>3000000</v>
      </c>
      <c r="T213">
        <v>30000000</v>
      </c>
      <c r="U213">
        <v>35000000</v>
      </c>
      <c r="V213">
        <v>45000000</v>
      </c>
      <c r="W213">
        <v>1000000000</v>
      </c>
    </row>
    <row r="214" spans="1:23">
      <c r="A214" s="22">
        <f t="shared" si="4"/>
        <v>43101</v>
      </c>
      <c r="B214" s="22">
        <f t="shared" si="4"/>
        <v>43435</v>
      </c>
      <c r="C214">
        <v>10000000</v>
      </c>
      <c r="D214">
        <v>5000000</v>
      </c>
      <c r="E214">
        <v>25000000</v>
      </c>
      <c r="F214">
        <v>25000000</v>
      </c>
      <c r="G214">
        <v>160000000</v>
      </c>
      <c r="H214">
        <v>200000000</v>
      </c>
      <c r="I214">
        <v>150000000</v>
      </c>
      <c r="J214">
        <v>40000000</v>
      </c>
      <c r="K214">
        <v>100000000</v>
      </c>
      <c r="L214">
        <v>150000000</v>
      </c>
      <c r="M214">
        <v>30000000</v>
      </c>
      <c r="N214">
        <v>80000000</v>
      </c>
      <c r="O214">
        <v>175000000</v>
      </c>
      <c r="P214">
        <v>25000000</v>
      </c>
      <c r="Q214">
        <v>10000000</v>
      </c>
      <c r="R214">
        <v>20000000</v>
      </c>
      <c r="S214">
        <v>3000000</v>
      </c>
      <c r="T214">
        <v>30000000</v>
      </c>
      <c r="U214">
        <v>35000000</v>
      </c>
      <c r="V214">
        <v>45000000</v>
      </c>
      <c r="W214">
        <v>1000000000</v>
      </c>
    </row>
    <row r="215" spans="1:23">
      <c r="A215" s="22">
        <f t="shared" si="4"/>
        <v>43132</v>
      </c>
      <c r="B215" s="22">
        <f t="shared" si="4"/>
        <v>43466</v>
      </c>
      <c r="C215">
        <v>10000000</v>
      </c>
      <c r="D215">
        <v>5000000</v>
      </c>
      <c r="E215">
        <v>25000000</v>
      </c>
      <c r="F215">
        <v>25000000</v>
      </c>
      <c r="G215">
        <v>160000000</v>
      </c>
      <c r="H215">
        <v>200000000</v>
      </c>
      <c r="I215">
        <v>150000000</v>
      </c>
      <c r="J215">
        <v>40000000</v>
      </c>
      <c r="K215">
        <v>100000000</v>
      </c>
      <c r="L215">
        <v>150000000</v>
      </c>
      <c r="M215">
        <v>30000000</v>
      </c>
      <c r="N215">
        <v>80000000</v>
      </c>
      <c r="O215">
        <v>175000000</v>
      </c>
      <c r="P215">
        <v>25000000</v>
      </c>
      <c r="Q215">
        <v>10000000</v>
      </c>
      <c r="R215">
        <v>20000000</v>
      </c>
      <c r="S215">
        <v>3000000</v>
      </c>
      <c r="T215">
        <v>30000000</v>
      </c>
      <c r="U215">
        <v>35000000</v>
      </c>
      <c r="V215">
        <v>45000000</v>
      </c>
      <c r="W215">
        <v>1000000000</v>
      </c>
    </row>
    <row r="216" spans="1:23">
      <c r="A216" s="22">
        <f t="shared" si="4"/>
        <v>43160</v>
      </c>
      <c r="B216" s="22">
        <f t="shared" si="4"/>
        <v>43497</v>
      </c>
      <c r="C216">
        <v>0</v>
      </c>
      <c r="D216">
        <v>0</v>
      </c>
      <c r="E216">
        <v>0</v>
      </c>
      <c r="F216">
        <v>0</v>
      </c>
      <c r="G216">
        <v>0</v>
      </c>
      <c r="H216">
        <v>0</v>
      </c>
      <c r="I216">
        <v>0</v>
      </c>
      <c r="J216">
        <v>0</v>
      </c>
      <c r="K216">
        <v>0</v>
      </c>
      <c r="L216">
        <v>0</v>
      </c>
      <c r="M216">
        <v>0</v>
      </c>
      <c r="N216">
        <v>0</v>
      </c>
      <c r="O216">
        <v>0</v>
      </c>
      <c r="P216">
        <v>0</v>
      </c>
      <c r="Q216">
        <v>0</v>
      </c>
      <c r="R216">
        <v>0</v>
      </c>
      <c r="S216">
        <v>0</v>
      </c>
      <c r="T216">
        <v>0</v>
      </c>
      <c r="U216">
        <v>0</v>
      </c>
      <c r="V216">
        <v>0</v>
      </c>
      <c r="W216">
        <v>0</v>
      </c>
    </row>
    <row r="217" spans="1:23">
      <c r="A217" s="22">
        <f t="shared" si="4"/>
        <v>43191</v>
      </c>
      <c r="B217" s="22">
        <f t="shared" si="4"/>
        <v>43525</v>
      </c>
      <c r="C217">
        <v>0</v>
      </c>
      <c r="D217">
        <v>0</v>
      </c>
      <c r="E217">
        <v>0</v>
      </c>
      <c r="F217">
        <v>0</v>
      </c>
      <c r="G217">
        <v>0</v>
      </c>
      <c r="H217">
        <v>0</v>
      </c>
      <c r="I217">
        <v>0</v>
      </c>
      <c r="J217">
        <v>0</v>
      </c>
      <c r="K217">
        <v>0</v>
      </c>
      <c r="L217">
        <v>0</v>
      </c>
      <c r="M217">
        <v>0</v>
      </c>
      <c r="N217">
        <v>0</v>
      </c>
      <c r="O217">
        <v>0</v>
      </c>
      <c r="P217">
        <v>0</v>
      </c>
      <c r="Q217">
        <v>0</v>
      </c>
      <c r="R217">
        <v>0</v>
      </c>
      <c r="S217">
        <v>0</v>
      </c>
      <c r="T217">
        <v>0</v>
      </c>
      <c r="U217">
        <v>0</v>
      </c>
      <c r="V217">
        <v>0</v>
      </c>
      <c r="W217">
        <v>0</v>
      </c>
    </row>
    <row r="218" spans="1:23">
      <c r="A218" s="22">
        <f t="shared" si="4"/>
        <v>43221</v>
      </c>
      <c r="B218" s="22">
        <f t="shared" si="4"/>
        <v>43556</v>
      </c>
      <c r="C218">
        <v>0</v>
      </c>
      <c r="D218">
        <v>0</v>
      </c>
      <c r="E218">
        <v>0</v>
      </c>
      <c r="F218">
        <v>0</v>
      </c>
      <c r="G218">
        <v>0</v>
      </c>
      <c r="H218">
        <v>0</v>
      </c>
      <c r="I218">
        <v>0</v>
      </c>
      <c r="J218">
        <v>0</v>
      </c>
      <c r="K218">
        <v>0</v>
      </c>
      <c r="L218">
        <v>0</v>
      </c>
      <c r="M218">
        <v>0</v>
      </c>
      <c r="N218">
        <v>0</v>
      </c>
      <c r="O218">
        <v>0</v>
      </c>
      <c r="P218">
        <v>0</v>
      </c>
      <c r="Q218">
        <v>0</v>
      </c>
      <c r="R218">
        <v>0</v>
      </c>
      <c r="S218">
        <v>0</v>
      </c>
      <c r="T218">
        <v>0</v>
      </c>
      <c r="U218">
        <v>0</v>
      </c>
      <c r="V218">
        <v>0</v>
      </c>
      <c r="W218">
        <v>0</v>
      </c>
    </row>
    <row r="219" spans="1:23">
      <c r="A219" s="22">
        <f t="shared" ref="A219:B227" si="5">A105</f>
        <v>43252</v>
      </c>
      <c r="B219" s="22">
        <f t="shared" si="5"/>
        <v>43586</v>
      </c>
      <c r="C219">
        <v>0</v>
      </c>
      <c r="D219">
        <v>0</v>
      </c>
      <c r="E219">
        <v>0</v>
      </c>
      <c r="F219">
        <v>0</v>
      </c>
      <c r="G219">
        <v>0</v>
      </c>
      <c r="H219">
        <v>0</v>
      </c>
      <c r="I219">
        <v>0</v>
      </c>
      <c r="J219">
        <v>0</v>
      </c>
      <c r="K219">
        <v>0</v>
      </c>
      <c r="L219">
        <v>0</v>
      </c>
      <c r="M219">
        <v>0</v>
      </c>
      <c r="N219">
        <v>0</v>
      </c>
      <c r="O219">
        <v>0</v>
      </c>
      <c r="P219">
        <v>0</v>
      </c>
      <c r="Q219">
        <v>0</v>
      </c>
      <c r="R219">
        <v>0</v>
      </c>
      <c r="S219">
        <v>0</v>
      </c>
      <c r="T219">
        <v>0</v>
      </c>
      <c r="U219">
        <v>0</v>
      </c>
      <c r="V219">
        <v>0</v>
      </c>
      <c r="W219">
        <v>0</v>
      </c>
    </row>
    <row r="220" spans="1:23">
      <c r="A220" s="22">
        <f t="shared" si="5"/>
        <v>43282</v>
      </c>
      <c r="B220" s="22">
        <f t="shared" si="5"/>
        <v>43617</v>
      </c>
      <c r="C220">
        <v>0</v>
      </c>
      <c r="D220">
        <v>0</v>
      </c>
      <c r="E220">
        <v>0</v>
      </c>
      <c r="F220">
        <v>0</v>
      </c>
      <c r="G220">
        <v>0</v>
      </c>
      <c r="H220">
        <v>0</v>
      </c>
      <c r="I220">
        <v>0</v>
      </c>
      <c r="J220">
        <v>0</v>
      </c>
      <c r="K220">
        <v>0</v>
      </c>
      <c r="L220">
        <v>0</v>
      </c>
      <c r="M220">
        <v>0</v>
      </c>
      <c r="N220">
        <v>0</v>
      </c>
      <c r="O220">
        <v>0</v>
      </c>
      <c r="P220">
        <v>0</v>
      </c>
      <c r="Q220">
        <v>0</v>
      </c>
      <c r="R220">
        <v>0</v>
      </c>
      <c r="S220">
        <v>0</v>
      </c>
      <c r="T220">
        <v>0</v>
      </c>
      <c r="U220">
        <v>0</v>
      </c>
      <c r="V220">
        <v>0</v>
      </c>
      <c r="W220">
        <v>0</v>
      </c>
    </row>
    <row r="221" spans="1:23">
      <c r="A221" s="22">
        <f t="shared" si="5"/>
        <v>43313</v>
      </c>
      <c r="B221" s="22">
        <f t="shared" si="5"/>
        <v>43647</v>
      </c>
      <c r="C221">
        <v>0</v>
      </c>
      <c r="D221">
        <v>0</v>
      </c>
      <c r="E221">
        <v>0</v>
      </c>
      <c r="F221">
        <v>0</v>
      </c>
      <c r="G221">
        <v>0</v>
      </c>
      <c r="H221">
        <v>0</v>
      </c>
      <c r="I221">
        <v>0</v>
      </c>
      <c r="J221">
        <v>0</v>
      </c>
      <c r="K221">
        <v>0</v>
      </c>
      <c r="L221">
        <v>0</v>
      </c>
      <c r="M221">
        <v>0</v>
      </c>
      <c r="N221">
        <v>0</v>
      </c>
      <c r="O221">
        <v>0</v>
      </c>
      <c r="P221">
        <v>0</v>
      </c>
      <c r="Q221">
        <v>0</v>
      </c>
      <c r="R221">
        <v>0</v>
      </c>
      <c r="S221">
        <v>0</v>
      </c>
      <c r="T221">
        <v>0</v>
      </c>
      <c r="U221">
        <v>0</v>
      </c>
      <c r="V221">
        <v>0</v>
      </c>
      <c r="W221">
        <v>0</v>
      </c>
    </row>
    <row r="222" spans="1:23">
      <c r="A222" s="22">
        <f t="shared" si="5"/>
        <v>43344</v>
      </c>
      <c r="B222" s="22">
        <f t="shared" si="5"/>
        <v>43678</v>
      </c>
      <c r="C222">
        <v>0</v>
      </c>
      <c r="D222">
        <v>0</v>
      </c>
      <c r="E222">
        <v>0</v>
      </c>
      <c r="F222">
        <v>0</v>
      </c>
      <c r="G222">
        <v>0</v>
      </c>
      <c r="H222">
        <v>0</v>
      </c>
      <c r="I222">
        <v>0</v>
      </c>
      <c r="J222">
        <v>0</v>
      </c>
      <c r="K222">
        <v>0</v>
      </c>
      <c r="L222">
        <v>0</v>
      </c>
      <c r="M222">
        <v>0</v>
      </c>
      <c r="N222">
        <v>0</v>
      </c>
      <c r="O222">
        <v>0</v>
      </c>
      <c r="P222">
        <v>0</v>
      </c>
      <c r="Q222">
        <v>0</v>
      </c>
      <c r="R222">
        <v>0</v>
      </c>
      <c r="S222">
        <v>0</v>
      </c>
      <c r="T222">
        <v>0</v>
      </c>
      <c r="U222">
        <v>0</v>
      </c>
      <c r="V222">
        <v>0</v>
      </c>
      <c r="W222">
        <v>0</v>
      </c>
    </row>
    <row r="223" spans="1:23">
      <c r="A223" s="22">
        <f t="shared" si="5"/>
        <v>43374</v>
      </c>
      <c r="B223" s="22">
        <f t="shared" si="5"/>
        <v>43709</v>
      </c>
      <c r="C223">
        <v>0</v>
      </c>
      <c r="D223">
        <v>0</v>
      </c>
      <c r="E223">
        <v>0</v>
      </c>
      <c r="F223">
        <v>0</v>
      </c>
      <c r="G223">
        <v>0</v>
      </c>
      <c r="H223">
        <v>0</v>
      </c>
      <c r="I223">
        <v>0</v>
      </c>
      <c r="J223">
        <v>0</v>
      </c>
      <c r="K223">
        <v>0</v>
      </c>
      <c r="L223">
        <v>0</v>
      </c>
      <c r="M223">
        <v>0</v>
      </c>
      <c r="N223">
        <v>0</v>
      </c>
      <c r="O223">
        <v>0</v>
      </c>
      <c r="P223">
        <v>0</v>
      </c>
      <c r="Q223">
        <v>0</v>
      </c>
      <c r="R223">
        <v>0</v>
      </c>
      <c r="S223">
        <v>0</v>
      </c>
      <c r="T223">
        <v>0</v>
      </c>
      <c r="U223">
        <v>0</v>
      </c>
      <c r="V223">
        <v>0</v>
      </c>
      <c r="W223">
        <v>0</v>
      </c>
    </row>
    <row r="224" spans="1:23">
      <c r="A224" s="22">
        <f t="shared" si="5"/>
        <v>43405</v>
      </c>
      <c r="B224" s="22">
        <f t="shared" si="5"/>
        <v>43739</v>
      </c>
      <c r="C224">
        <v>0</v>
      </c>
      <c r="D224">
        <v>0</v>
      </c>
      <c r="E224">
        <v>0</v>
      </c>
      <c r="F224">
        <v>0</v>
      </c>
      <c r="G224">
        <v>0</v>
      </c>
      <c r="H224">
        <v>0</v>
      </c>
      <c r="I224">
        <v>0</v>
      </c>
      <c r="J224">
        <v>0</v>
      </c>
      <c r="K224">
        <v>0</v>
      </c>
      <c r="L224">
        <v>0</v>
      </c>
      <c r="M224">
        <v>0</v>
      </c>
      <c r="N224">
        <v>0</v>
      </c>
      <c r="O224">
        <v>0</v>
      </c>
      <c r="P224">
        <v>0</v>
      </c>
      <c r="Q224">
        <v>0</v>
      </c>
      <c r="R224">
        <v>0</v>
      </c>
      <c r="S224">
        <v>0</v>
      </c>
      <c r="T224">
        <v>0</v>
      </c>
      <c r="U224">
        <v>0</v>
      </c>
      <c r="V224">
        <v>0</v>
      </c>
      <c r="W224">
        <v>0</v>
      </c>
    </row>
    <row r="225" spans="1:23">
      <c r="A225" s="22">
        <f t="shared" si="5"/>
        <v>43435</v>
      </c>
      <c r="B225" s="22">
        <f t="shared" si="5"/>
        <v>43770</v>
      </c>
      <c r="C225">
        <v>0</v>
      </c>
      <c r="D225">
        <v>0</v>
      </c>
      <c r="E225">
        <v>0</v>
      </c>
      <c r="F225">
        <v>0</v>
      </c>
      <c r="G225">
        <v>0</v>
      </c>
      <c r="H225">
        <v>0</v>
      </c>
      <c r="I225">
        <v>0</v>
      </c>
      <c r="J225">
        <v>0</v>
      </c>
      <c r="K225">
        <v>0</v>
      </c>
      <c r="L225">
        <v>0</v>
      </c>
      <c r="M225">
        <v>0</v>
      </c>
      <c r="N225">
        <v>0</v>
      </c>
      <c r="O225">
        <v>0</v>
      </c>
      <c r="P225">
        <v>0</v>
      </c>
      <c r="Q225">
        <v>0</v>
      </c>
      <c r="R225">
        <v>0</v>
      </c>
      <c r="S225">
        <v>0</v>
      </c>
      <c r="T225">
        <v>0</v>
      </c>
      <c r="U225">
        <v>0</v>
      </c>
      <c r="V225">
        <v>0</v>
      </c>
      <c r="W225">
        <v>0</v>
      </c>
    </row>
    <row r="226" spans="1:23">
      <c r="A226" s="22">
        <f t="shared" si="5"/>
        <v>43466</v>
      </c>
      <c r="B226" s="22">
        <f t="shared" si="5"/>
        <v>43800</v>
      </c>
      <c r="C226">
        <v>0</v>
      </c>
      <c r="D226">
        <v>0</v>
      </c>
      <c r="E226">
        <v>0</v>
      </c>
      <c r="F226">
        <v>0</v>
      </c>
      <c r="G226">
        <v>0</v>
      </c>
      <c r="H226">
        <v>0</v>
      </c>
      <c r="I226">
        <v>0</v>
      </c>
      <c r="J226">
        <v>0</v>
      </c>
      <c r="K226">
        <v>0</v>
      </c>
      <c r="L226">
        <v>0</v>
      </c>
      <c r="M226">
        <v>0</v>
      </c>
      <c r="N226">
        <v>0</v>
      </c>
      <c r="O226">
        <v>0</v>
      </c>
      <c r="P226">
        <v>0</v>
      </c>
      <c r="Q226">
        <v>0</v>
      </c>
      <c r="R226">
        <v>0</v>
      </c>
      <c r="S226">
        <v>0</v>
      </c>
      <c r="T226">
        <v>0</v>
      </c>
      <c r="U226">
        <v>0</v>
      </c>
      <c r="V226">
        <v>0</v>
      </c>
      <c r="W226">
        <v>0</v>
      </c>
    </row>
    <row r="227" spans="1:23">
      <c r="A227" s="22">
        <f t="shared" si="5"/>
        <v>43497</v>
      </c>
      <c r="B227" s="22">
        <f t="shared" si="5"/>
        <v>43831</v>
      </c>
      <c r="C227">
        <v>0</v>
      </c>
      <c r="D227">
        <v>0</v>
      </c>
      <c r="E227">
        <v>0</v>
      </c>
      <c r="F227">
        <v>0</v>
      </c>
      <c r="G227">
        <v>0</v>
      </c>
      <c r="H227">
        <v>0</v>
      </c>
      <c r="I227">
        <v>0</v>
      </c>
      <c r="J227">
        <v>0</v>
      </c>
      <c r="K227">
        <v>0</v>
      </c>
      <c r="L227">
        <v>0</v>
      </c>
      <c r="M227">
        <v>0</v>
      </c>
      <c r="N227">
        <v>0</v>
      </c>
      <c r="O227">
        <v>0</v>
      </c>
      <c r="P227">
        <v>0</v>
      </c>
      <c r="Q227">
        <v>0</v>
      </c>
      <c r="R227">
        <v>0</v>
      </c>
      <c r="S227">
        <v>0</v>
      </c>
      <c r="T227">
        <v>0</v>
      </c>
      <c r="U227">
        <v>0</v>
      </c>
      <c r="V227">
        <v>0</v>
      </c>
      <c r="W227">
        <v>0</v>
      </c>
    </row>
    <row r="228" spans="1:23">
      <c r="C228">
        <v>10000000</v>
      </c>
      <c r="D228">
        <v>5000000</v>
      </c>
      <c r="E228">
        <v>25000000</v>
      </c>
      <c r="F228">
        <v>25000000</v>
      </c>
      <c r="G228">
        <v>160000000</v>
      </c>
      <c r="H228">
        <v>200000000</v>
      </c>
      <c r="I228">
        <v>150000000</v>
      </c>
      <c r="J228">
        <v>40000000</v>
      </c>
      <c r="K228">
        <v>100000000</v>
      </c>
      <c r="L228">
        <v>150000000</v>
      </c>
      <c r="M228">
        <v>30000000</v>
      </c>
      <c r="N228">
        <v>80000000</v>
      </c>
      <c r="O228">
        <v>175000000</v>
      </c>
      <c r="P228">
        <v>25000000</v>
      </c>
      <c r="Q228">
        <v>10000000</v>
      </c>
      <c r="R228">
        <v>20000000</v>
      </c>
      <c r="S228">
        <v>3000000</v>
      </c>
      <c r="T228">
        <v>30000000</v>
      </c>
      <c r="U228">
        <v>35000000</v>
      </c>
      <c r="V228">
        <v>45000000</v>
      </c>
      <c r="W228">
        <v>1000000000</v>
      </c>
    </row>
    <row r="229" spans="1:23">
      <c r="C229">
        <v>10000000</v>
      </c>
      <c r="D229">
        <v>5000000</v>
      </c>
      <c r="E229">
        <v>25000000</v>
      </c>
      <c r="F229">
        <v>25000000</v>
      </c>
      <c r="G229">
        <v>160000000</v>
      </c>
      <c r="H229">
        <v>200000000</v>
      </c>
      <c r="I229">
        <v>150000000</v>
      </c>
      <c r="J229">
        <v>40000000</v>
      </c>
      <c r="K229">
        <v>100000000</v>
      </c>
      <c r="L229">
        <v>150000000</v>
      </c>
      <c r="M229">
        <v>30000000</v>
      </c>
      <c r="N229">
        <v>80000000</v>
      </c>
      <c r="O229">
        <v>175000000</v>
      </c>
      <c r="P229">
        <v>25000000</v>
      </c>
      <c r="Q229">
        <v>10000000</v>
      </c>
      <c r="R229">
        <v>20000000</v>
      </c>
      <c r="S229">
        <v>3000000</v>
      </c>
      <c r="T229">
        <v>30000000</v>
      </c>
      <c r="U229">
        <v>35000000</v>
      </c>
      <c r="V229">
        <v>45000000</v>
      </c>
      <c r="W229">
        <v>1000000000</v>
      </c>
    </row>
    <row r="230" spans="1:23">
      <c r="C230">
        <v>10000000</v>
      </c>
      <c r="D230">
        <v>5000000</v>
      </c>
      <c r="E230">
        <v>25000000</v>
      </c>
      <c r="F230">
        <v>25000000</v>
      </c>
      <c r="G230">
        <v>160000000</v>
      </c>
      <c r="H230">
        <v>200000000</v>
      </c>
      <c r="I230">
        <v>150000000</v>
      </c>
      <c r="J230">
        <v>40000000</v>
      </c>
      <c r="K230">
        <v>100000000</v>
      </c>
      <c r="L230">
        <v>150000000</v>
      </c>
      <c r="M230">
        <v>30000000</v>
      </c>
      <c r="N230">
        <v>80000000</v>
      </c>
      <c r="O230">
        <v>175000000</v>
      </c>
      <c r="P230">
        <v>25000000</v>
      </c>
      <c r="Q230">
        <v>10000000</v>
      </c>
      <c r="R230">
        <v>20000000</v>
      </c>
      <c r="S230">
        <v>3000000</v>
      </c>
      <c r="T230">
        <v>30000000</v>
      </c>
      <c r="U230">
        <v>35000000</v>
      </c>
      <c r="V230">
        <v>45000000</v>
      </c>
      <c r="W230">
        <v>1000000000</v>
      </c>
    </row>
    <row r="231" spans="1:23">
      <c r="C231">
        <v>10000000</v>
      </c>
      <c r="D231">
        <v>5000000</v>
      </c>
      <c r="E231">
        <v>25000000</v>
      </c>
      <c r="F231">
        <v>25000000</v>
      </c>
      <c r="G231">
        <v>160000000</v>
      </c>
      <c r="H231">
        <v>200000000</v>
      </c>
      <c r="I231">
        <v>150000000</v>
      </c>
      <c r="J231">
        <v>40000000</v>
      </c>
      <c r="K231">
        <v>100000000</v>
      </c>
      <c r="L231">
        <v>150000000</v>
      </c>
      <c r="M231">
        <v>30000000</v>
      </c>
      <c r="N231">
        <v>80000000</v>
      </c>
      <c r="O231">
        <v>175000000</v>
      </c>
      <c r="P231">
        <v>25000000</v>
      </c>
      <c r="Q231">
        <v>10000000</v>
      </c>
      <c r="R231">
        <v>20000000</v>
      </c>
      <c r="S231">
        <v>3000000</v>
      </c>
      <c r="T231">
        <v>30000000</v>
      </c>
      <c r="U231">
        <v>35000000</v>
      </c>
      <c r="V231">
        <v>45000000</v>
      </c>
      <c r="W231">
        <v>1000000000</v>
      </c>
    </row>
    <row r="232" spans="1:23">
      <c r="C232">
        <v>10000000</v>
      </c>
      <c r="D232">
        <v>5000000</v>
      </c>
      <c r="E232">
        <v>25000000</v>
      </c>
      <c r="F232">
        <v>25000000</v>
      </c>
      <c r="G232">
        <v>160000000</v>
      </c>
      <c r="H232">
        <v>200000000</v>
      </c>
      <c r="I232">
        <v>150000000</v>
      </c>
      <c r="J232">
        <v>40000000</v>
      </c>
      <c r="K232">
        <v>100000000</v>
      </c>
      <c r="L232">
        <v>150000000</v>
      </c>
      <c r="M232">
        <v>30000000</v>
      </c>
      <c r="N232">
        <v>80000000</v>
      </c>
      <c r="O232">
        <v>175000000</v>
      </c>
      <c r="P232">
        <v>25000000</v>
      </c>
      <c r="Q232">
        <v>10000000</v>
      </c>
      <c r="R232">
        <v>20000000</v>
      </c>
      <c r="S232">
        <v>3000000</v>
      </c>
      <c r="T232">
        <v>30000000</v>
      </c>
      <c r="U232">
        <v>35000000</v>
      </c>
      <c r="V232">
        <v>45000000</v>
      </c>
      <c r="W232">
        <v>1000000000</v>
      </c>
    </row>
    <row r="233" spans="1:23">
      <c r="C233">
        <v>10000000</v>
      </c>
      <c r="D233">
        <v>5000000</v>
      </c>
      <c r="E233">
        <v>25000000</v>
      </c>
      <c r="F233">
        <v>25000000</v>
      </c>
      <c r="G233">
        <v>160000000</v>
      </c>
      <c r="H233">
        <v>200000000</v>
      </c>
      <c r="I233">
        <v>150000000</v>
      </c>
      <c r="J233">
        <v>40000000</v>
      </c>
      <c r="K233">
        <v>100000000</v>
      </c>
      <c r="L233">
        <v>150000000</v>
      </c>
      <c r="M233">
        <v>30000000</v>
      </c>
      <c r="N233">
        <v>80000000</v>
      </c>
      <c r="O233">
        <v>175000000</v>
      </c>
      <c r="P233">
        <v>25000000</v>
      </c>
      <c r="Q233">
        <v>10000000</v>
      </c>
      <c r="R233">
        <v>20000000</v>
      </c>
      <c r="S233">
        <v>3000000</v>
      </c>
      <c r="T233">
        <v>30000000</v>
      </c>
      <c r="U233">
        <v>35000000</v>
      </c>
      <c r="V233">
        <v>45000000</v>
      </c>
      <c r="W233">
        <v>1000000000</v>
      </c>
    </row>
    <row r="234" spans="1:23">
      <c r="C234">
        <v>10000000</v>
      </c>
      <c r="D234">
        <v>5000000</v>
      </c>
      <c r="E234">
        <v>25000000</v>
      </c>
      <c r="F234">
        <v>25000000</v>
      </c>
      <c r="G234">
        <v>160000000</v>
      </c>
      <c r="H234">
        <v>200000000</v>
      </c>
      <c r="I234">
        <v>150000000</v>
      </c>
      <c r="J234">
        <v>40000000</v>
      </c>
      <c r="K234">
        <v>100000000</v>
      </c>
      <c r="L234">
        <v>150000000</v>
      </c>
      <c r="M234">
        <v>30000000</v>
      </c>
      <c r="N234">
        <v>80000000</v>
      </c>
      <c r="O234">
        <v>175000000</v>
      </c>
      <c r="P234">
        <v>25000000</v>
      </c>
      <c r="Q234">
        <v>10000000</v>
      </c>
      <c r="R234">
        <v>20000000</v>
      </c>
      <c r="S234">
        <v>3000000</v>
      </c>
      <c r="T234">
        <v>30000000</v>
      </c>
      <c r="U234">
        <v>35000000</v>
      </c>
      <c r="V234">
        <v>45000000</v>
      </c>
      <c r="W234">
        <v>1000000000</v>
      </c>
    </row>
    <row r="235" spans="1:23">
      <c r="C235">
        <v>10000000</v>
      </c>
      <c r="D235">
        <v>5000000</v>
      </c>
      <c r="E235">
        <v>25000000</v>
      </c>
      <c r="F235">
        <v>25000000</v>
      </c>
      <c r="G235">
        <v>160000000</v>
      </c>
      <c r="H235">
        <v>200000000</v>
      </c>
      <c r="I235">
        <v>150000000</v>
      </c>
      <c r="J235">
        <v>40000000</v>
      </c>
      <c r="K235">
        <v>100000000</v>
      </c>
      <c r="L235">
        <v>150000000</v>
      </c>
      <c r="M235">
        <v>30000000</v>
      </c>
      <c r="N235">
        <v>80000000</v>
      </c>
      <c r="O235">
        <v>175000000</v>
      </c>
      <c r="P235">
        <v>25000000</v>
      </c>
      <c r="Q235">
        <v>10000000</v>
      </c>
      <c r="R235">
        <v>20000000</v>
      </c>
      <c r="S235">
        <v>3000000</v>
      </c>
      <c r="T235">
        <v>30000000</v>
      </c>
      <c r="U235">
        <v>35000000</v>
      </c>
      <c r="V235">
        <v>45000000</v>
      </c>
      <c r="W235">
        <v>1000000000</v>
      </c>
    </row>
    <row r="236" spans="1:23">
      <c r="C236">
        <v>10000000</v>
      </c>
      <c r="D236">
        <v>5000000</v>
      </c>
      <c r="E236">
        <v>25000000</v>
      </c>
      <c r="F236">
        <v>25000000</v>
      </c>
      <c r="G236">
        <v>160000000</v>
      </c>
      <c r="H236">
        <v>200000000</v>
      </c>
      <c r="I236">
        <v>150000000</v>
      </c>
      <c r="J236">
        <v>40000000</v>
      </c>
      <c r="K236">
        <v>100000000</v>
      </c>
      <c r="L236">
        <v>150000000</v>
      </c>
      <c r="M236">
        <v>30000000</v>
      </c>
      <c r="N236">
        <v>80000000</v>
      </c>
      <c r="O236">
        <v>175000000</v>
      </c>
      <c r="P236">
        <v>25000000</v>
      </c>
      <c r="Q236">
        <v>10000000</v>
      </c>
      <c r="R236">
        <v>20000000</v>
      </c>
      <c r="S236">
        <v>3000000</v>
      </c>
      <c r="T236">
        <v>30000000</v>
      </c>
      <c r="U236">
        <v>35000000</v>
      </c>
      <c r="V236">
        <v>45000000</v>
      </c>
      <c r="W236">
        <v>1000000000</v>
      </c>
    </row>
    <row r="237" spans="1:23">
      <c r="C237">
        <v>10000000</v>
      </c>
      <c r="D237">
        <v>5000000</v>
      </c>
      <c r="E237">
        <v>25000000</v>
      </c>
      <c r="F237">
        <v>25000000</v>
      </c>
      <c r="G237">
        <v>160000000</v>
      </c>
      <c r="H237">
        <v>200000000</v>
      </c>
      <c r="I237">
        <v>150000000</v>
      </c>
      <c r="J237">
        <v>40000000</v>
      </c>
      <c r="K237">
        <v>100000000</v>
      </c>
      <c r="L237">
        <v>150000000</v>
      </c>
      <c r="M237">
        <v>30000000</v>
      </c>
      <c r="N237">
        <v>80000000</v>
      </c>
      <c r="O237">
        <v>175000000</v>
      </c>
      <c r="P237">
        <v>25000000</v>
      </c>
      <c r="Q237">
        <v>10000000</v>
      </c>
      <c r="R237">
        <v>20000000</v>
      </c>
      <c r="S237">
        <v>3000000</v>
      </c>
      <c r="T237">
        <v>30000000</v>
      </c>
      <c r="U237">
        <v>35000000</v>
      </c>
      <c r="V237">
        <v>45000000</v>
      </c>
      <c r="W237">
        <v>1000000000</v>
      </c>
    </row>
    <row r="238" spans="1:23">
      <c r="C238">
        <v>10000000</v>
      </c>
      <c r="D238">
        <v>5000000</v>
      </c>
      <c r="E238">
        <v>25000000</v>
      </c>
      <c r="F238">
        <v>25000000</v>
      </c>
      <c r="G238">
        <v>160000000</v>
      </c>
      <c r="H238">
        <v>200000000</v>
      </c>
      <c r="I238">
        <v>150000000</v>
      </c>
      <c r="J238">
        <v>40000000</v>
      </c>
      <c r="K238">
        <v>100000000</v>
      </c>
      <c r="L238">
        <v>150000000</v>
      </c>
      <c r="M238">
        <v>30000000</v>
      </c>
      <c r="N238">
        <v>80000000</v>
      </c>
      <c r="O238">
        <v>175000000</v>
      </c>
      <c r="P238">
        <v>25000000</v>
      </c>
      <c r="Q238">
        <v>10000000</v>
      </c>
      <c r="R238">
        <v>20000000</v>
      </c>
      <c r="S238">
        <v>3000000</v>
      </c>
      <c r="T238">
        <v>30000000</v>
      </c>
      <c r="U238">
        <v>35000000</v>
      </c>
      <c r="V238">
        <v>45000000</v>
      </c>
      <c r="W238">
        <v>1000000000</v>
      </c>
    </row>
    <row r="239" spans="1:23">
      <c r="C239">
        <v>10000000</v>
      </c>
      <c r="D239">
        <v>5000000</v>
      </c>
      <c r="E239">
        <v>25000000</v>
      </c>
      <c r="F239">
        <v>25000000</v>
      </c>
      <c r="G239">
        <v>160000000</v>
      </c>
      <c r="H239">
        <v>200000000</v>
      </c>
      <c r="I239">
        <v>150000000</v>
      </c>
      <c r="J239">
        <v>40000000</v>
      </c>
      <c r="K239">
        <v>100000000</v>
      </c>
      <c r="L239">
        <v>150000000</v>
      </c>
      <c r="M239">
        <v>30000000</v>
      </c>
      <c r="N239">
        <v>80000000</v>
      </c>
      <c r="O239">
        <v>175000000</v>
      </c>
      <c r="P239">
        <v>25000000</v>
      </c>
      <c r="Q239">
        <v>10000000</v>
      </c>
      <c r="R239">
        <v>20000000</v>
      </c>
      <c r="S239">
        <v>3000000</v>
      </c>
      <c r="T239">
        <v>30000000</v>
      </c>
      <c r="U239">
        <v>35000000</v>
      </c>
      <c r="V239">
        <v>45000000</v>
      </c>
      <c r="W239">
        <v>1000000000</v>
      </c>
    </row>
  </sheetData>
  <phoneticPr fontId="15" type="noConversion"/>
  <pageMargins left="0.75" right="0.75" top="1" bottom="1" header="0.5" footer="0.5"/>
  <pageSetup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view="pageBreakPreview" workbookViewId="0"/>
  </sheetViews>
  <sheetFormatPr defaultRowHeight="12.75"/>
  <cols>
    <col min="2" max="2" width="21.85546875" customWidth="1"/>
    <col min="3" max="3" width="40.42578125" customWidth="1"/>
    <col min="4" max="4" width="18.85546875" customWidth="1"/>
    <col min="5" max="5" width="17.85546875" style="26" customWidth="1"/>
    <col min="6" max="6" width="10" bestFit="1" customWidth="1"/>
  </cols>
  <sheetData>
    <row r="1" spans="1:6" ht="28.5" customHeight="1">
      <c r="B1" s="161" t="s">
        <v>69</v>
      </c>
      <c r="C1" s="162"/>
      <c r="D1" s="162"/>
    </row>
    <row r="2" spans="1:6">
      <c r="B2" t="s">
        <v>57</v>
      </c>
      <c r="D2" s="46" t="s">
        <v>70</v>
      </c>
    </row>
    <row r="3" spans="1:6">
      <c r="B3" t="s">
        <v>58</v>
      </c>
      <c r="D3" s="40">
        <v>2020</v>
      </c>
    </row>
    <row r="4" spans="1:6">
      <c r="B4" t="s">
        <v>59</v>
      </c>
      <c r="D4" s="40">
        <v>2019</v>
      </c>
    </row>
    <row r="5" spans="1:6">
      <c r="B5" t="s">
        <v>60</v>
      </c>
      <c r="D5" s="70" t="s">
        <v>71</v>
      </c>
    </row>
    <row r="6" spans="1:6">
      <c r="B6" t="s">
        <v>61</v>
      </c>
      <c r="D6" s="112" t="s">
        <v>72</v>
      </c>
    </row>
    <row r="7" spans="1:6">
      <c r="B7" s="42" t="s">
        <v>62</v>
      </c>
      <c r="C7" s="42"/>
      <c r="D7" s="43"/>
    </row>
    <row r="8" spans="1:6" ht="13.5" thickBot="1">
      <c r="B8" t="s">
        <v>49</v>
      </c>
      <c r="C8" t="s">
        <v>39</v>
      </c>
      <c r="D8" s="26"/>
      <c r="E8"/>
    </row>
    <row r="9" spans="1:6" ht="15">
      <c r="A9" s="44">
        <v>21</v>
      </c>
      <c r="B9" t="s">
        <v>7</v>
      </c>
      <c r="C9" s="45">
        <v>880000</v>
      </c>
      <c r="D9" s="26"/>
      <c r="E9" s="95">
        <v>11</v>
      </c>
      <c r="F9" s="96">
        <v>7394000</v>
      </c>
    </row>
    <row r="10" spans="1:6" ht="15">
      <c r="A10" s="44">
        <v>71</v>
      </c>
      <c r="B10" t="s">
        <v>18</v>
      </c>
      <c r="C10" s="45">
        <v>1388000</v>
      </c>
      <c r="D10" s="26"/>
      <c r="E10" s="97">
        <v>21</v>
      </c>
      <c r="F10" s="93">
        <v>880000</v>
      </c>
    </row>
    <row r="11" spans="1:6" ht="15">
      <c r="A11" s="44">
        <v>61</v>
      </c>
      <c r="B11" t="s">
        <v>14</v>
      </c>
      <c r="C11" s="45">
        <v>2451000</v>
      </c>
      <c r="D11" s="26"/>
      <c r="E11" s="97">
        <v>22</v>
      </c>
      <c r="F11" s="93">
        <v>16390000</v>
      </c>
    </row>
    <row r="12" spans="1:6" ht="15">
      <c r="A12" s="44">
        <v>81</v>
      </c>
      <c r="B12" t="s">
        <v>47</v>
      </c>
      <c r="C12" s="45">
        <v>7100000</v>
      </c>
      <c r="D12" s="26"/>
      <c r="E12" s="97">
        <v>23</v>
      </c>
      <c r="F12" s="93">
        <v>24699000</v>
      </c>
    </row>
    <row r="13" spans="1:6" ht="15">
      <c r="A13" s="44">
        <v>11</v>
      </c>
      <c r="B13" t="s">
        <v>28</v>
      </c>
      <c r="C13" s="45">
        <v>7394000</v>
      </c>
      <c r="D13" s="26"/>
      <c r="E13" s="97">
        <v>31</v>
      </c>
      <c r="F13" s="93">
        <v>59784000</v>
      </c>
    </row>
    <row r="14" spans="1:6" ht="15">
      <c r="A14" s="44">
        <v>62</v>
      </c>
      <c r="B14" t="s">
        <v>16</v>
      </c>
      <c r="C14" s="45">
        <v>11077000</v>
      </c>
      <c r="D14" s="26"/>
      <c r="E14" s="97">
        <v>42</v>
      </c>
      <c r="F14" s="93">
        <v>173313000</v>
      </c>
    </row>
    <row r="15" spans="1:6" ht="15">
      <c r="A15" s="44">
        <v>22</v>
      </c>
      <c r="B15" t="s">
        <v>9</v>
      </c>
      <c r="C15" s="45">
        <v>16390000</v>
      </c>
      <c r="D15" s="26"/>
      <c r="E15" s="97">
        <v>44</v>
      </c>
      <c r="F15" s="93">
        <v>87862000</v>
      </c>
    </row>
    <row r="16" spans="1:6" ht="15">
      <c r="A16" s="44">
        <v>56</v>
      </c>
      <c r="B16" t="s">
        <v>46</v>
      </c>
      <c r="C16" s="45">
        <v>18111000</v>
      </c>
      <c r="D16" s="26"/>
      <c r="E16" s="97">
        <v>48</v>
      </c>
      <c r="F16" s="93">
        <v>30022000</v>
      </c>
    </row>
    <row r="17" spans="1:6" ht="15">
      <c r="A17" s="44">
        <v>72</v>
      </c>
      <c r="B17" t="s">
        <v>20</v>
      </c>
      <c r="C17" s="45">
        <v>22737000</v>
      </c>
      <c r="D17" s="26"/>
      <c r="E17" s="97">
        <v>51</v>
      </c>
      <c r="F17" s="93">
        <v>47304000</v>
      </c>
    </row>
    <row r="18" spans="1:6" ht="15">
      <c r="A18" s="44">
        <v>99</v>
      </c>
      <c r="B18" t="s">
        <v>40</v>
      </c>
      <c r="C18" s="45">
        <v>23573000</v>
      </c>
      <c r="D18" s="26"/>
      <c r="E18" s="97">
        <v>52</v>
      </c>
      <c r="F18" s="93">
        <v>143400000</v>
      </c>
    </row>
    <row r="19" spans="1:6" ht="15">
      <c r="A19" s="44">
        <v>23</v>
      </c>
      <c r="B19" t="s">
        <v>11</v>
      </c>
      <c r="C19" s="45">
        <v>24699000</v>
      </c>
      <c r="D19" s="26"/>
      <c r="E19" s="97">
        <v>53</v>
      </c>
      <c r="F19" s="93">
        <v>26605000</v>
      </c>
    </row>
    <row r="20" spans="1:6" ht="15">
      <c r="A20" s="44">
        <v>53</v>
      </c>
      <c r="B20" t="s">
        <v>6</v>
      </c>
      <c r="C20" s="45">
        <v>26605000</v>
      </c>
      <c r="D20" s="26"/>
      <c r="E20" s="97">
        <v>54</v>
      </c>
      <c r="F20" s="93">
        <v>70416000</v>
      </c>
    </row>
    <row r="21" spans="1:6" ht="15">
      <c r="A21" s="44">
        <v>48</v>
      </c>
      <c r="B21" t="s">
        <v>19</v>
      </c>
      <c r="C21" s="45">
        <v>30022000</v>
      </c>
      <c r="D21" s="26"/>
      <c r="E21" s="97">
        <v>55</v>
      </c>
      <c r="F21" s="93">
        <v>152665000</v>
      </c>
    </row>
    <row r="22" spans="1:6" ht="15">
      <c r="A22" s="44">
        <v>51</v>
      </c>
      <c r="B22" t="s">
        <v>21</v>
      </c>
      <c r="C22" s="45">
        <v>47304000</v>
      </c>
      <c r="D22" s="26"/>
      <c r="E22" s="97">
        <v>56</v>
      </c>
      <c r="F22" s="93">
        <v>18111000</v>
      </c>
    </row>
    <row r="23" spans="1:6" ht="15">
      <c r="A23" s="44">
        <v>31</v>
      </c>
      <c r="B23" t="s">
        <v>13</v>
      </c>
      <c r="C23" s="45">
        <v>59784000</v>
      </c>
      <c r="D23" s="26"/>
      <c r="E23" s="97">
        <v>61</v>
      </c>
      <c r="F23" s="93">
        <v>2451000</v>
      </c>
    </row>
    <row r="24" spans="1:6" ht="15">
      <c r="A24" s="44">
        <v>54</v>
      </c>
      <c r="B24" t="s">
        <v>8</v>
      </c>
      <c r="C24" s="45">
        <v>70416000</v>
      </c>
      <c r="D24" s="26"/>
      <c r="E24" s="97">
        <v>62</v>
      </c>
      <c r="F24" s="93">
        <v>11077000</v>
      </c>
    </row>
    <row r="25" spans="1:6" ht="15">
      <c r="A25" s="44">
        <v>44</v>
      </c>
      <c r="B25" t="s">
        <v>17</v>
      </c>
      <c r="C25" s="45">
        <v>87862000</v>
      </c>
      <c r="D25" s="26"/>
      <c r="E25" s="97">
        <v>71</v>
      </c>
      <c r="F25" s="93">
        <v>1388000</v>
      </c>
    </row>
    <row r="26" spans="1:6" ht="15">
      <c r="A26" s="44">
        <v>52</v>
      </c>
      <c r="B26" t="s">
        <v>23</v>
      </c>
      <c r="C26" s="45">
        <v>143400000</v>
      </c>
      <c r="D26" s="26"/>
      <c r="E26" s="97">
        <v>72</v>
      </c>
      <c r="F26" s="93">
        <v>22737000</v>
      </c>
    </row>
    <row r="27" spans="1:6" ht="15">
      <c r="A27" s="44">
        <v>55</v>
      </c>
      <c r="B27" t="s">
        <v>10</v>
      </c>
      <c r="C27" s="45">
        <v>152665000</v>
      </c>
      <c r="D27" s="26"/>
      <c r="E27" s="97">
        <v>81</v>
      </c>
      <c r="F27" s="93">
        <v>7100000</v>
      </c>
    </row>
    <row r="28" spans="1:6" ht="15">
      <c r="A28" s="44">
        <v>42</v>
      </c>
      <c r="B28" t="s">
        <v>15</v>
      </c>
      <c r="C28" s="45">
        <v>173313000</v>
      </c>
      <c r="D28" s="26"/>
      <c r="E28" s="97">
        <v>99</v>
      </c>
      <c r="F28" s="93">
        <v>23573000</v>
      </c>
    </row>
    <row r="29" spans="1:6" ht="30" customHeight="1" thickBot="1"/>
    <row r="30" spans="1:6">
      <c r="B30" t="s">
        <v>49</v>
      </c>
      <c r="C30" s="92" t="s">
        <v>38</v>
      </c>
      <c r="E30" s="95">
        <v>11</v>
      </c>
      <c r="F30" s="96">
        <v>3918</v>
      </c>
    </row>
    <row r="31" spans="1:6" ht="15">
      <c r="A31" s="44">
        <v>22</v>
      </c>
      <c r="B31" t="s">
        <v>9</v>
      </c>
      <c r="C31" s="45">
        <v>125</v>
      </c>
      <c r="E31" s="97">
        <v>21</v>
      </c>
      <c r="F31" s="93">
        <v>170</v>
      </c>
    </row>
    <row r="32" spans="1:6" ht="15">
      <c r="A32" s="44">
        <v>21</v>
      </c>
      <c r="B32" t="s">
        <v>7</v>
      </c>
      <c r="C32" s="45">
        <v>170</v>
      </c>
      <c r="E32" s="97">
        <v>22</v>
      </c>
      <c r="F32" s="93">
        <v>125</v>
      </c>
    </row>
    <row r="33" spans="1:6" ht="15">
      <c r="A33" s="44">
        <v>61</v>
      </c>
      <c r="B33" t="s">
        <v>14</v>
      </c>
      <c r="C33" s="45">
        <v>890</v>
      </c>
      <c r="E33" s="97">
        <v>23</v>
      </c>
      <c r="F33" s="93">
        <v>11926</v>
      </c>
    </row>
    <row r="34" spans="1:6" ht="15">
      <c r="A34" s="44">
        <v>71</v>
      </c>
      <c r="B34" t="s">
        <v>18</v>
      </c>
      <c r="C34" s="45">
        <v>1466</v>
      </c>
      <c r="E34" s="97">
        <v>31</v>
      </c>
      <c r="F34" s="93">
        <v>5408</v>
      </c>
    </row>
    <row r="35" spans="1:6" ht="15">
      <c r="A35" s="44">
        <v>55</v>
      </c>
      <c r="B35" t="s">
        <v>10</v>
      </c>
      <c r="C35" s="45">
        <v>2133</v>
      </c>
      <c r="E35" s="97">
        <v>42</v>
      </c>
      <c r="F35" s="93">
        <v>6526</v>
      </c>
    </row>
    <row r="36" spans="1:6" ht="15">
      <c r="A36" s="44">
        <v>48</v>
      </c>
      <c r="B36" t="s">
        <v>19</v>
      </c>
      <c r="C36" s="45">
        <v>2446</v>
      </c>
      <c r="E36" s="97">
        <v>44</v>
      </c>
      <c r="F36" s="93">
        <v>7092</v>
      </c>
    </row>
    <row r="37" spans="1:6" ht="15">
      <c r="A37" s="44">
        <v>51</v>
      </c>
      <c r="B37" t="s">
        <v>21</v>
      </c>
      <c r="C37" s="45">
        <v>2634</v>
      </c>
      <c r="E37" s="97">
        <v>48</v>
      </c>
      <c r="F37" s="93">
        <v>2446</v>
      </c>
    </row>
    <row r="38" spans="1:6" ht="15">
      <c r="A38" s="44">
        <v>11</v>
      </c>
      <c r="B38" t="s">
        <v>28</v>
      </c>
      <c r="C38" s="45">
        <v>3918</v>
      </c>
      <c r="E38" s="97">
        <v>51</v>
      </c>
      <c r="F38" s="93">
        <v>2634</v>
      </c>
    </row>
    <row r="39" spans="1:6" ht="15">
      <c r="A39" s="44">
        <v>56</v>
      </c>
      <c r="B39" t="s">
        <v>46</v>
      </c>
      <c r="C39" s="45">
        <v>4376</v>
      </c>
      <c r="E39" s="97">
        <v>52</v>
      </c>
      <c r="F39" s="93">
        <v>5782</v>
      </c>
    </row>
    <row r="40" spans="1:6" ht="15">
      <c r="A40" s="44">
        <v>81</v>
      </c>
      <c r="B40" t="s">
        <v>47</v>
      </c>
      <c r="C40" s="45">
        <v>4523</v>
      </c>
      <c r="E40" s="97">
        <v>53</v>
      </c>
      <c r="F40" s="93">
        <v>6130</v>
      </c>
    </row>
    <row r="41" spans="1:6" ht="15">
      <c r="A41" s="44">
        <v>72</v>
      </c>
      <c r="B41" t="s">
        <v>20</v>
      </c>
      <c r="C41" s="45">
        <v>5032</v>
      </c>
      <c r="E41" s="97">
        <v>54</v>
      </c>
      <c r="F41" s="93">
        <v>14527</v>
      </c>
    </row>
    <row r="42" spans="1:6" ht="15">
      <c r="A42" s="44">
        <v>31</v>
      </c>
      <c r="B42" t="s">
        <v>13</v>
      </c>
      <c r="C42" s="45">
        <v>5408</v>
      </c>
      <c r="E42" s="97">
        <v>55</v>
      </c>
      <c r="F42" s="93">
        <v>2133</v>
      </c>
    </row>
    <row r="43" spans="1:6" ht="15">
      <c r="A43" s="44">
        <v>52</v>
      </c>
      <c r="B43" t="s">
        <v>23</v>
      </c>
      <c r="C43" s="45">
        <v>5782</v>
      </c>
      <c r="E43" s="97">
        <v>56</v>
      </c>
      <c r="F43" s="93">
        <v>4376</v>
      </c>
    </row>
    <row r="44" spans="1:6" ht="15">
      <c r="A44" s="44">
        <v>53</v>
      </c>
      <c r="B44" t="s">
        <v>6</v>
      </c>
      <c r="C44" s="45">
        <v>6130</v>
      </c>
      <c r="E44" s="97">
        <v>61</v>
      </c>
      <c r="F44" s="93">
        <v>890</v>
      </c>
    </row>
    <row r="45" spans="1:6" ht="15">
      <c r="A45" s="44">
        <v>62</v>
      </c>
      <c r="B45" t="s">
        <v>16</v>
      </c>
      <c r="C45" s="45">
        <v>6336</v>
      </c>
      <c r="E45" s="97">
        <v>62</v>
      </c>
      <c r="F45" s="93">
        <v>6336</v>
      </c>
    </row>
    <row r="46" spans="1:6" ht="15">
      <c r="A46" s="44">
        <v>42</v>
      </c>
      <c r="B46" t="s">
        <v>15</v>
      </c>
      <c r="C46" s="45">
        <v>6526</v>
      </c>
      <c r="E46" s="97">
        <v>71</v>
      </c>
      <c r="F46" s="93">
        <v>1466</v>
      </c>
    </row>
    <row r="47" spans="1:6" ht="15">
      <c r="A47" s="44">
        <v>44</v>
      </c>
      <c r="B47" t="s">
        <v>17</v>
      </c>
      <c r="C47" s="45">
        <v>7092</v>
      </c>
      <c r="E47" s="97">
        <v>72</v>
      </c>
      <c r="F47" s="93">
        <v>5032</v>
      </c>
    </row>
    <row r="48" spans="1:6" ht="15">
      <c r="A48" s="44">
        <v>99</v>
      </c>
      <c r="B48" t="s">
        <v>40</v>
      </c>
      <c r="C48" s="45">
        <v>7905</v>
      </c>
      <c r="E48" s="97">
        <v>81</v>
      </c>
      <c r="F48" s="93">
        <v>4523</v>
      </c>
    </row>
    <row r="49" spans="1:6" ht="15">
      <c r="A49" s="44">
        <v>23</v>
      </c>
      <c r="B49" t="s">
        <v>11</v>
      </c>
      <c r="C49" s="45">
        <v>11926</v>
      </c>
      <c r="E49" s="97">
        <v>99</v>
      </c>
      <c r="F49" s="93">
        <v>7905</v>
      </c>
    </row>
    <row r="50" spans="1:6" ht="15">
      <c r="A50" s="44">
        <v>54</v>
      </c>
      <c r="B50" t="s">
        <v>8</v>
      </c>
      <c r="C50" s="45">
        <v>14527</v>
      </c>
      <c r="E50" s="97"/>
      <c r="F50" s="93"/>
    </row>
  </sheetData>
  <sortState ref="A31:C50">
    <sortCondition ref="C31:C50"/>
  </sortState>
  <mergeCells count="1">
    <mergeCell ref="B1:D1"/>
  </mergeCells>
  <phoneticPr fontId="15" type="noConversion"/>
  <pageMargins left="0.75" right="0.75" top="1" bottom="1" header="0.5" footer="0.5"/>
  <pageSetup scale="7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53"/>
  <sheetViews>
    <sheetView workbookViewId="0"/>
  </sheetViews>
  <sheetFormatPr defaultRowHeight="12.75"/>
  <cols>
    <col min="1" max="1" width="11.7109375" customWidth="1"/>
    <col min="3" max="3" width="10.28515625" customWidth="1"/>
  </cols>
  <sheetData>
    <row r="2" spans="1:23">
      <c r="A2" t="s">
        <v>45</v>
      </c>
    </row>
    <row r="4" spans="1:23">
      <c r="A4" t="str">
        <f>'12Mo Totals'!A4</f>
        <v>From</v>
      </c>
      <c r="B4" t="str">
        <f>'12Mo Totals'!B4</f>
        <v>To</v>
      </c>
      <c r="C4" t="s">
        <v>41</v>
      </c>
      <c r="D4" t="s">
        <v>28</v>
      </c>
      <c r="E4" t="s">
        <v>7</v>
      </c>
      <c r="F4" t="s">
        <v>9</v>
      </c>
      <c r="G4" t="s">
        <v>11</v>
      </c>
      <c r="H4" t="s">
        <v>13</v>
      </c>
      <c r="I4" t="s">
        <v>15</v>
      </c>
      <c r="J4" t="s">
        <v>17</v>
      </c>
      <c r="K4" t="s">
        <v>19</v>
      </c>
      <c r="L4" t="s">
        <v>21</v>
      </c>
      <c r="M4" t="s">
        <v>23</v>
      </c>
      <c r="N4" t="s">
        <v>6</v>
      </c>
      <c r="O4" t="s">
        <v>8</v>
      </c>
      <c r="P4" t="s">
        <v>10</v>
      </c>
      <c r="Q4" t="s">
        <v>46</v>
      </c>
      <c r="R4" t="s">
        <v>14</v>
      </c>
      <c r="S4" t="s">
        <v>16</v>
      </c>
      <c r="T4" t="s">
        <v>18</v>
      </c>
      <c r="U4" t="s">
        <v>20</v>
      </c>
      <c r="V4" t="s">
        <v>47</v>
      </c>
      <c r="W4" t="s">
        <v>40</v>
      </c>
    </row>
    <row r="5" spans="1:23">
      <c r="A5" s="22">
        <f>'12Mo Totals'!A5</f>
        <v>40210</v>
      </c>
      <c r="B5" s="22">
        <f>'12Mo Totals'!B5</f>
        <v>40544</v>
      </c>
      <c r="C5" s="23">
        <f>'12Mo Totals'!W5/'12Mo Totals'!W$5</f>
        <v>1</v>
      </c>
      <c r="D5" s="23">
        <f>'12Mo Totals'!C5/'12Mo Totals'!C$5</f>
        <v>1</v>
      </c>
      <c r="E5" s="23">
        <f>'12Mo Totals'!D5/'12Mo Totals'!D$5</f>
        <v>1</v>
      </c>
      <c r="F5" s="23">
        <f>'12Mo Totals'!E5/'12Mo Totals'!E$5</f>
        <v>1</v>
      </c>
      <c r="G5" s="23">
        <f>'12Mo Totals'!F5/'12Mo Totals'!F$5</f>
        <v>1</v>
      </c>
      <c r="H5" s="23">
        <f>'12Mo Totals'!G5/'12Mo Totals'!G$5</f>
        <v>1</v>
      </c>
      <c r="I5" s="23">
        <f>'12Mo Totals'!H5/'12Mo Totals'!H$5</f>
        <v>1</v>
      </c>
      <c r="J5" s="23">
        <f>'12Mo Totals'!I5/'12Mo Totals'!I$5</f>
        <v>1</v>
      </c>
      <c r="K5" s="23">
        <f>'12Mo Totals'!J5/'12Mo Totals'!J$5</f>
        <v>1</v>
      </c>
      <c r="L5" s="23">
        <f>'12Mo Totals'!K5/'12Mo Totals'!K$5</f>
        <v>1</v>
      </c>
      <c r="M5" s="23">
        <f>'12Mo Totals'!L5/'12Mo Totals'!L$5</f>
        <v>1</v>
      </c>
      <c r="N5" s="23">
        <f>'12Mo Totals'!M5/'12Mo Totals'!M$5</f>
        <v>1</v>
      </c>
      <c r="O5" s="23">
        <f>'12Mo Totals'!N5/'12Mo Totals'!N$5</f>
        <v>1</v>
      </c>
      <c r="P5" s="23">
        <f>'12Mo Totals'!O5/'12Mo Totals'!O$5</f>
        <v>1</v>
      </c>
      <c r="Q5" s="23">
        <f>'12Mo Totals'!P5/'12Mo Totals'!P$5</f>
        <v>1</v>
      </c>
      <c r="R5" s="23">
        <f>'12Mo Totals'!Q5/'12Mo Totals'!Q$5</f>
        <v>1</v>
      </c>
      <c r="S5" s="23">
        <f>'12Mo Totals'!R5/'12Mo Totals'!R$5</f>
        <v>1</v>
      </c>
      <c r="T5" s="23">
        <f>'12Mo Totals'!S5/'12Mo Totals'!S$5</f>
        <v>1</v>
      </c>
      <c r="U5" s="23">
        <f>'12Mo Totals'!T5/'12Mo Totals'!T$5</f>
        <v>1</v>
      </c>
      <c r="V5" s="23">
        <f>'12Mo Totals'!U5/'12Mo Totals'!U$5</f>
        <v>1</v>
      </c>
      <c r="W5" s="23">
        <f>'12Mo Totals'!V5/'12Mo Totals'!V$5</f>
        <v>1</v>
      </c>
    </row>
    <row r="6" spans="1:23">
      <c r="A6" s="22">
        <f>'12Mo Totals'!A6</f>
        <v>40238</v>
      </c>
      <c r="B6" s="22">
        <f>'12Mo Totals'!B6</f>
        <v>40575</v>
      </c>
      <c r="C6" s="23">
        <f>'12Mo Totals'!W6/'12Mo Totals'!W$5</f>
        <v>1.0016163467106913</v>
      </c>
      <c r="D6" s="23">
        <f>'12Mo Totals'!C6/'12Mo Totals'!C$5</f>
        <v>1.0397271952259164</v>
      </c>
      <c r="E6" s="23">
        <f>'12Mo Totals'!D6/'12Mo Totals'!D$5</f>
        <v>0.90689655172413797</v>
      </c>
      <c r="F6" s="23">
        <f>'12Mo Totals'!E6/'12Mo Totals'!E$5</f>
        <v>0.79976739678232212</v>
      </c>
      <c r="G6" s="23">
        <f>'12Mo Totals'!F6/'12Mo Totals'!F$5</f>
        <v>1.0231641676278354</v>
      </c>
      <c r="H6" s="23">
        <f>'12Mo Totals'!G6/'12Mo Totals'!G$5</f>
        <v>1.0261320955283113</v>
      </c>
      <c r="I6" s="23">
        <f>'12Mo Totals'!H6/'12Mo Totals'!H$5</f>
        <v>1.0106063334691904</v>
      </c>
      <c r="J6" s="23">
        <f>'12Mo Totals'!I6/'12Mo Totals'!I$5</f>
        <v>0.99638355966222447</v>
      </c>
      <c r="K6" s="23">
        <f>'12Mo Totals'!J6/'12Mo Totals'!J$5</f>
        <v>1.0007293186080433</v>
      </c>
      <c r="L6" s="23">
        <f>'12Mo Totals'!K6/'12Mo Totals'!K$5</f>
        <v>0.84159378036929056</v>
      </c>
      <c r="M6" s="23">
        <f>'12Mo Totals'!L6/'12Mo Totals'!L$5</f>
        <v>0.98827189452112296</v>
      </c>
      <c r="N6" s="23">
        <f>'12Mo Totals'!M6/'12Mo Totals'!M$5</f>
        <v>1.0186176402141029</v>
      </c>
      <c r="O6" s="23">
        <f>'12Mo Totals'!N6/'12Mo Totals'!N$5</f>
        <v>0.96750619861672971</v>
      </c>
      <c r="P6" s="23">
        <f>'12Mo Totals'!O6/'12Mo Totals'!O$5</f>
        <v>1.0196986323368038</v>
      </c>
      <c r="Q6" s="23">
        <f>'12Mo Totals'!P6/'12Mo Totals'!P$5</f>
        <v>0.99819934328990578</v>
      </c>
      <c r="R6" s="23">
        <f>'12Mo Totals'!Q6/'12Mo Totals'!Q$5</f>
        <v>0.95176848874598075</v>
      </c>
      <c r="S6" s="23">
        <f>'12Mo Totals'!R6/'12Mo Totals'!R$5</f>
        <v>1.1374659205050941</v>
      </c>
      <c r="T6" s="23">
        <f>'12Mo Totals'!S6/'12Mo Totals'!S$5</f>
        <v>0.99742433998712166</v>
      </c>
      <c r="U6" s="23">
        <f>'12Mo Totals'!T6/'12Mo Totals'!T$5</f>
        <v>0.9889827950498038</v>
      </c>
      <c r="V6" s="23">
        <f>'12Mo Totals'!U6/'12Mo Totals'!U$5</f>
        <v>1.1275040606388738</v>
      </c>
      <c r="W6" s="23">
        <f>'12Mo Totals'!V6/'12Mo Totals'!V$5</f>
        <v>1.0029325513196481</v>
      </c>
    </row>
    <row r="7" spans="1:23">
      <c r="A7" s="22">
        <f>'12Mo Totals'!A7</f>
        <v>40269</v>
      </c>
      <c r="B7" s="22">
        <f>'12Mo Totals'!B7</f>
        <v>40603</v>
      </c>
      <c r="C7" s="23">
        <f>'12Mo Totals'!W7/'12Mo Totals'!W$5</f>
        <v>1.0109060185145169</v>
      </c>
      <c r="D7" s="23">
        <f>'12Mo Totals'!C7/'12Mo Totals'!C$5</f>
        <v>1.0052855924978688</v>
      </c>
      <c r="E7" s="23">
        <f>'12Mo Totals'!D7/'12Mo Totals'!D$5</f>
        <v>0.72528735632183905</v>
      </c>
      <c r="F7" s="23">
        <f>'12Mo Totals'!E7/'12Mo Totals'!E$5</f>
        <v>0.78251599147121531</v>
      </c>
      <c r="G7" s="23">
        <f>'12Mo Totals'!F7/'12Mo Totals'!F$5</f>
        <v>1.0092272202998847</v>
      </c>
      <c r="H7" s="23">
        <f>'12Mo Totals'!G7/'12Mo Totals'!G$5</f>
        <v>1.0166182410885125</v>
      </c>
      <c r="I7" s="23">
        <f>'12Mo Totals'!H7/'12Mo Totals'!H$5</f>
        <v>1.0119901803740179</v>
      </c>
      <c r="J7" s="23">
        <f>'12Mo Totals'!I7/'12Mo Totals'!I$5</f>
        <v>1.0121693217366146</v>
      </c>
      <c r="K7" s="23">
        <f>'12Mo Totals'!J7/'12Mo Totals'!J$5</f>
        <v>1.02802667222338</v>
      </c>
      <c r="L7" s="23">
        <f>'12Mo Totals'!K7/'12Mo Totals'!K$5</f>
        <v>0.83105723492404482</v>
      </c>
      <c r="M7" s="23">
        <f>'12Mo Totals'!L7/'12Mo Totals'!L$5</f>
        <v>1.0083701636996618</v>
      </c>
      <c r="N7" s="23">
        <f>'12Mo Totals'!M7/'12Mo Totals'!M$5</f>
        <v>1.0769141261345125</v>
      </c>
      <c r="O7" s="23">
        <f>'12Mo Totals'!N7/'12Mo Totals'!N$5</f>
        <v>1.0137022054025839</v>
      </c>
      <c r="P7" s="23">
        <f>'12Mo Totals'!O7/'12Mo Totals'!O$5</f>
        <v>1.0505312742552793</v>
      </c>
      <c r="Q7" s="23">
        <f>'12Mo Totals'!P7/'12Mo Totals'!P$5</f>
        <v>1.0182184090668362</v>
      </c>
      <c r="R7" s="23">
        <f>'12Mo Totals'!Q7/'12Mo Totals'!Q$5</f>
        <v>1.05024115755627</v>
      </c>
      <c r="S7" s="23">
        <f>'12Mo Totals'!R7/'12Mo Totals'!R$5</f>
        <v>1.1311522456593486</v>
      </c>
      <c r="T7" s="23">
        <f>'12Mo Totals'!S7/'12Mo Totals'!S$5</f>
        <v>1.0296200901481005</v>
      </c>
      <c r="U7" s="23">
        <f>'12Mo Totals'!T7/'12Mo Totals'!T$5</f>
        <v>0.97041955931180202</v>
      </c>
      <c r="V7" s="23">
        <f>'12Mo Totals'!U7/'12Mo Totals'!U$5</f>
        <v>1.1134271792095289</v>
      </c>
      <c r="W7" s="23">
        <f>'12Mo Totals'!V7/'12Mo Totals'!V$5</f>
        <v>0.99120234604105573</v>
      </c>
    </row>
    <row r="8" spans="1:23">
      <c r="A8" s="22">
        <f>'12Mo Totals'!A8</f>
        <v>40299</v>
      </c>
      <c r="B8" s="22">
        <f>'12Mo Totals'!B8</f>
        <v>40634</v>
      </c>
      <c r="C8" s="23">
        <f>'12Mo Totals'!W8/'12Mo Totals'!W$5</f>
        <v>1.045741747556032</v>
      </c>
      <c r="D8" s="23">
        <f>'12Mo Totals'!C8/'12Mo Totals'!C$5</f>
        <v>1.1345268542199489</v>
      </c>
      <c r="E8" s="23">
        <f>'12Mo Totals'!D8/'12Mo Totals'!D$5</f>
        <v>0.75862068965517238</v>
      </c>
      <c r="F8" s="23">
        <f>'12Mo Totals'!E8/'12Mo Totals'!E$5</f>
        <v>0.52859081217290171</v>
      </c>
      <c r="G8" s="23">
        <f>'12Mo Totals'!F8/'12Mo Totals'!F$5</f>
        <v>1.0445021145713187</v>
      </c>
      <c r="H8" s="23">
        <f>'12Mo Totals'!G8/'12Mo Totals'!G$5</f>
        <v>1.100258663454043</v>
      </c>
      <c r="I8" s="23">
        <f>'12Mo Totals'!H8/'12Mo Totals'!H$5</f>
        <v>1.0507284153057259</v>
      </c>
      <c r="J8" s="23">
        <f>'12Mo Totals'!I8/'12Mo Totals'!I$5</f>
        <v>1.0605211290526735</v>
      </c>
      <c r="K8" s="23">
        <f>'12Mo Totals'!J8/'12Mo Totals'!J$5</f>
        <v>1.032090018753907</v>
      </c>
      <c r="L8" s="23">
        <f>'12Mo Totals'!K8/'12Mo Totals'!K$5</f>
        <v>0.75965423763490358</v>
      </c>
      <c r="M8" s="23">
        <f>'12Mo Totals'!L8/'12Mo Totals'!L$5</f>
        <v>1.0134317671168613</v>
      </c>
      <c r="N8" s="23">
        <f>'12Mo Totals'!M8/'12Mo Totals'!M$5</f>
        <v>1.0452641377705376</v>
      </c>
      <c r="O8" s="23">
        <f>'12Mo Totals'!N8/'12Mo Totals'!N$5</f>
        <v>1.0705337335247291</v>
      </c>
      <c r="P8" s="23">
        <f>'12Mo Totals'!O8/'12Mo Totals'!O$5</f>
        <v>1.0978240505312742</v>
      </c>
      <c r="Q8" s="23">
        <f>'12Mo Totals'!P8/'12Mo Totals'!P$5</f>
        <v>1.0699078487448364</v>
      </c>
      <c r="R8" s="23">
        <f>'12Mo Totals'!Q8/'12Mo Totals'!Q$5</f>
        <v>1.162781350482315</v>
      </c>
      <c r="S8" s="23">
        <f>'12Mo Totals'!R8/'12Mo Totals'!R$5</f>
        <v>1.1007318123116661</v>
      </c>
      <c r="T8" s="23">
        <f>'12Mo Totals'!S8/'12Mo Totals'!S$5</f>
        <v>0.93045717965228592</v>
      </c>
      <c r="U8" s="23">
        <f>'12Mo Totals'!T8/'12Mo Totals'!T$5</f>
        <v>0.99049200120736491</v>
      </c>
      <c r="V8" s="23">
        <f>'12Mo Totals'!U8/'12Mo Totals'!U$5</f>
        <v>1.2940579317812668</v>
      </c>
      <c r="W8" s="23">
        <f>'12Mo Totals'!V8/'12Mo Totals'!V$5</f>
        <v>1.3900293255131966</v>
      </c>
    </row>
    <row r="9" spans="1:23">
      <c r="A9" s="22">
        <f>'12Mo Totals'!A9</f>
        <v>40330</v>
      </c>
      <c r="B9" s="22">
        <f>'12Mo Totals'!B9</f>
        <v>40664</v>
      </c>
      <c r="C9" s="23">
        <f>'12Mo Totals'!W9/'12Mo Totals'!W$5</f>
        <v>1.0156556576456657</v>
      </c>
      <c r="D9" s="23">
        <f>'12Mo Totals'!C9/'12Mo Totals'!C$5</f>
        <v>1.101619778346121</v>
      </c>
      <c r="E9" s="23">
        <f>'12Mo Totals'!D9/'12Mo Totals'!D$5</f>
        <v>0.75402298850574712</v>
      </c>
      <c r="F9" s="23">
        <f>'12Mo Totals'!E9/'12Mo Totals'!E$5</f>
        <v>0.52917232021709637</v>
      </c>
      <c r="G9" s="23">
        <f>'12Mo Totals'!F9/'12Mo Totals'!F$5</f>
        <v>0.97683583237216454</v>
      </c>
      <c r="H9" s="23">
        <f>'12Mo Totals'!G9/'12Mo Totals'!G$5</f>
        <v>0.96322018283608535</v>
      </c>
      <c r="I9" s="23">
        <f>'12Mo Totals'!H9/'12Mo Totals'!H$5</f>
        <v>1.0284920807939111</v>
      </c>
      <c r="J9" s="23">
        <f>'12Mo Totals'!I9/'12Mo Totals'!I$5</f>
        <v>1.0961069019763847</v>
      </c>
      <c r="K9" s="23">
        <f>'12Mo Totals'!J9/'12Mo Totals'!J$5</f>
        <v>1.0195353198583039</v>
      </c>
      <c r="L9" s="23">
        <f>'12Mo Totals'!K9/'12Mo Totals'!K$5</f>
        <v>0.73832540535010993</v>
      </c>
      <c r="M9" s="23">
        <f>'12Mo Totals'!L9/'12Mo Totals'!L$5</f>
        <v>0.98877805486284287</v>
      </c>
      <c r="N9" s="23">
        <f>'12Mo Totals'!M9/'12Mo Totals'!M$5</f>
        <v>1.1036769839422853</v>
      </c>
      <c r="O9" s="23">
        <f>'12Mo Totals'!N9/'12Mo Totals'!N$5</f>
        <v>1.0138979511940494</v>
      </c>
      <c r="P9" s="23">
        <f>'12Mo Totals'!O9/'12Mo Totals'!O$5</f>
        <v>1.0759842625056875</v>
      </c>
      <c r="Q9" s="23">
        <f>'12Mo Totals'!P9/'12Mo Totals'!P$5</f>
        <v>1.0446986548035166</v>
      </c>
      <c r="R9" s="23">
        <f>'12Mo Totals'!Q9/'12Mo Totals'!Q$5</f>
        <v>1.2178456591639872</v>
      </c>
      <c r="S9" s="23">
        <f>'12Mo Totals'!R9/'12Mo Totals'!R$5</f>
        <v>1.0394604677859089</v>
      </c>
      <c r="T9" s="23">
        <f>'12Mo Totals'!S9/'12Mo Totals'!S$5</f>
        <v>0.90663232453316167</v>
      </c>
      <c r="U9" s="23">
        <f>'12Mo Totals'!T9/'12Mo Totals'!T$5</f>
        <v>0.95110172049501962</v>
      </c>
      <c r="V9" s="23">
        <f>'12Mo Totals'!U9/'12Mo Totals'!U$5</f>
        <v>1.2954114780725501</v>
      </c>
      <c r="W9" s="23">
        <f>'12Mo Totals'!V9/'12Mo Totals'!V$5</f>
        <v>0.60117302052785926</v>
      </c>
    </row>
    <row r="10" spans="1:23">
      <c r="A10" s="22">
        <f>'12Mo Totals'!A10</f>
        <v>40360</v>
      </c>
      <c r="B10" s="22">
        <f>'12Mo Totals'!B10</f>
        <v>40695</v>
      </c>
      <c r="C10" s="23">
        <f>'12Mo Totals'!W10/'12Mo Totals'!W$5</f>
        <v>1.0301314686281797</v>
      </c>
      <c r="D10" s="23">
        <f>'12Mo Totals'!C10/'12Mo Totals'!C$5</f>
        <v>1.2231884057971014</v>
      </c>
      <c r="E10" s="23">
        <f>'12Mo Totals'!D10/'12Mo Totals'!D$5</f>
        <v>0.71034482758620687</v>
      </c>
      <c r="F10" s="23">
        <f>'12Mo Totals'!E10/'12Mo Totals'!E$5</f>
        <v>0.34638495832525684</v>
      </c>
      <c r="G10" s="23">
        <f>'12Mo Totals'!F10/'12Mo Totals'!F$5</f>
        <v>0.96251441753171862</v>
      </c>
      <c r="H10" s="23">
        <f>'12Mo Totals'!G10/'12Mo Totals'!G$5</f>
        <v>0.96056268159591807</v>
      </c>
      <c r="I10" s="23">
        <f>'12Mo Totals'!H10/'12Mo Totals'!H$5</f>
        <v>1.0431077789257177</v>
      </c>
      <c r="J10" s="23">
        <f>'12Mo Totals'!I10/'12Mo Totals'!I$5</f>
        <v>1.1358515812885377</v>
      </c>
      <c r="K10" s="23">
        <f>'12Mo Totals'!J10/'12Mo Totals'!J$5</f>
        <v>0.98244425922067102</v>
      </c>
      <c r="L10" s="23">
        <f>'12Mo Totals'!K10/'12Mo Totals'!K$5</f>
        <v>0.76466676896322439</v>
      </c>
      <c r="M10" s="23">
        <f>'12Mo Totals'!L10/'12Mo Totals'!L$5</f>
        <v>1.0086047258092392</v>
      </c>
      <c r="N10" s="23">
        <f>'12Mo Totals'!M10/'12Mo Totals'!M$5</f>
        <v>1.157086339306493</v>
      </c>
      <c r="O10" s="23">
        <f>'12Mo Totals'!N10/'12Mo Totals'!N$5</f>
        <v>1.0187915959806864</v>
      </c>
      <c r="P10" s="23">
        <f>'12Mo Totals'!O10/'12Mo Totals'!O$5</f>
        <v>1.1067098466397238</v>
      </c>
      <c r="Q10" s="23">
        <f>'12Mo Totals'!P10/'12Mo Totals'!P$5</f>
        <v>1.0344243194576845</v>
      </c>
      <c r="R10" s="23">
        <f>'12Mo Totals'!Q10/'12Mo Totals'!Q$5</f>
        <v>1.3356109324758842</v>
      </c>
      <c r="S10" s="23">
        <f>'12Mo Totals'!R10/'12Mo Totals'!R$5</f>
        <v>1.070454871574114</v>
      </c>
      <c r="T10" s="23">
        <f>'12Mo Totals'!S10/'12Mo Totals'!S$5</f>
        <v>0.98647778493238891</v>
      </c>
      <c r="U10" s="23">
        <f>'12Mo Totals'!T10/'12Mo Totals'!T$5</f>
        <v>0.896468457591307</v>
      </c>
      <c r="V10" s="23">
        <f>'12Mo Totals'!U10/'12Mo Totals'!U$5</f>
        <v>1.3159177043854899</v>
      </c>
      <c r="W10" s="23">
        <f>'12Mo Totals'!V10/'12Mo Totals'!V$5</f>
        <v>0.47800586510263932</v>
      </c>
    </row>
    <row r="11" spans="1:23">
      <c r="A11" s="22">
        <f>'12Mo Totals'!A11</f>
        <v>40391</v>
      </c>
      <c r="B11" s="22">
        <f>'12Mo Totals'!B11</f>
        <v>40725</v>
      </c>
      <c r="C11" s="23">
        <f>'12Mo Totals'!W11/'12Mo Totals'!W$5</f>
        <v>1.0302740874555938</v>
      </c>
      <c r="D11" s="23">
        <f>'12Mo Totals'!C11/'12Mo Totals'!C$5</f>
        <v>1.2214833759590793</v>
      </c>
      <c r="E11" s="23">
        <f>'12Mo Totals'!D11/'12Mo Totals'!D$5</f>
        <v>0.53908045977011498</v>
      </c>
      <c r="F11" s="23">
        <f>'12Mo Totals'!E11/'12Mo Totals'!E$5</f>
        <v>0.34580345028106224</v>
      </c>
      <c r="G11" s="23">
        <f>'12Mo Totals'!F11/'12Mo Totals'!F$5</f>
        <v>0.95155709342560557</v>
      </c>
      <c r="H11" s="23">
        <f>'12Mo Totals'!G11/'12Mo Totals'!G$5</f>
        <v>0.94541492452696474</v>
      </c>
      <c r="I11" s="23">
        <f>'12Mo Totals'!H11/'12Mo Totals'!H$5</f>
        <v>1.0563491085561547</v>
      </c>
      <c r="J11" s="23">
        <f>'12Mo Totals'!I11/'12Mo Totals'!I$5</f>
        <v>1.1137189664213514</v>
      </c>
      <c r="K11" s="23">
        <f>'12Mo Totals'!J11/'12Mo Totals'!J$5</f>
        <v>0.98197541154407164</v>
      </c>
      <c r="L11" s="23">
        <f>'12Mo Totals'!K11/'12Mo Totals'!K$5</f>
        <v>0.76420643445348069</v>
      </c>
      <c r="M11" s="23">
        <f>'12Mo Totals'!L11/'12Mo Totals'!L$5</f>
        <v>0.99750623441396513</v>
      </c>
      <c r="N11" s="23">
        <f>'12Mo Totals'!M11/'12Mo Totals'!M$5</f>
        <v>1.1455666744240167</v>
      </c>
      <c r="O11" s="23">
        <f>'12Mo Totals'!N11/'12Mo Totals'!N$5</f>
        <v>1.0116794988907738</v>
      </c>
      <c r="P11" s="23">
        <f>'12Mo Totals'!O11/'12Mo Totals'!O$5</f>
        <v>1.1601584455209699</v>
      </c>
      <c r="Q11" s="23">
        <f>'12Mo Totals'!P11/'12Mo Totals'!P$5</f>
        <v>1.0389789217243937</v>
      </c>
      <c r="R11" s="23">
        <f>'12Mo Totals'!Q11/'12Mo Totals'!Q$5</f>
        <v>1.3219453376205788</v>
      </c>
      <c r="S11" s="23">
        <f>'12Mo Totals'!R11/'12Mo Totals'!R$5</f>
        <v>1.1318697087100014</v>
      </c>
      <c r="T11" s="23">
        <f>'12Mo Totals'!S11/'12Mo Totals'!S$5</f>
        <v>0.98325820991629109</v>
      </c>
      <c r="U11" s="23">
        <f>'12Mo Totals'!T11/'12Mo Totals'!T$5</f>
        <v>0.88846966495623303</v>
      </c>
      <c r="V11" s="23">
        <f>'12Mo Totals'!U11/'12Mo Totals'!U$5</f>
        <v>1.3012994044396318</v>
      </c>
      <c r="W11" s="23">
        <f>'12Mo Totals'!V11/'12Mo Totals'!V$5</f>
        <v>0.45161290322580644</v>
      </c>
    </row>
    <row r="12" spans="1:23">
      <c r="A12" s="22">
        <f>'12Mo Totals'!A12</f>
        <v>40422</v>
      </c>
      <c r="B12" s="22">
        <f>'12Mo Totals'!B12</f>
        <v>40756</v>
      </c>
      <c r="C12" s="23">
        <f>'12Mo Totals'!W12/'12Mo Totals'!W$5</f>
        <v>1.0282839065457721</v>
      </c>
      <c r="D12" s="23">
        <f>'12Mo Totals'!C12/'12Mo Totals'!C$5</f>
        <v>1.2095481670929242</v>
      </c>
      <c r="E12" s="23">
        <f>'12Mo Totals'!D12/'12Mo Totals'!D$5</f>
        <v>0.46206896551724136</v>
      </c>
      <c r="F12" s="23">
        <f>'12Mo Totals'!E12/'12Mo Totals'!E$5</f>
        <v>0.32738902888156618</v>
      </c>
      <c r="G12" s="23">
        <f>'12Mo Totals'!F12/'12Mo Totals'!F$5</f>
        <v>0.98356401384083048</v>
      </c>
      <c r="H12" s="23">
        <f>'12Mo Totals'!G12/'12Mo Totals'!G$5</f>
        <v>0.99075189568421795</v>
      </c>
      <c r="I12" s="23">
        <f>'12Mo Totals'!H12/'12Mo Totals'!H$5</f>
        <v>1.043780745571216</v>
      </c>
      <c r="J12" s="23">
        <f>'12Mo Totals'!I12/'12Mo Totals'!I$5</f>
        <v>1.1254362331157441</v>
      </c>
      <c r="K12" s="23">
        <f>'12Mo Totals'!J12/'12Mo Totals'!J$5</f>
        <v>0.99166493019379043</v>
      </c>
      <c r="L12" s="23">
        <f>'12Mo Totals'!K12/'12Mo Totals'!K$5</f>
        <v>0.59199017953045885</v>
      </c>
      <c r="M12" s="23">
        <f>'12Mo Totals'!L12/'12Mo Totals'!L$5</f>
        <v>0.99598775338880519</v>
      </c>
      <c r="N12" s="23">
        <f>'12Mo Totals'!M12/'12Mo Totals'!M$5</f>
        <v>1.1328834070281593</v>
      </c>
      <c r="O12" s="23">
        <f>'12Mo Totals'!N12/'12Mo Totals'!N$5</f>
        <v>1.0090043064074123</v>
      </c>
      <c r="P12" s="23">
        <f>'12Mo Totals'!O12/'12Mo Totals'!O$5</f>
        <v>1.1728180285308996</v>
      </c>
      <c r="Q12" s="23">
        <f>'12Mo Totals'!P12/'12Mo Totals'!P$5</f>
        <v>1.0059315750450164</v>
      </c>
      <c r="R12" s="23">
        <f>'12Mo Totals'!Q12/'12Mo Totals'!Q$5</f>
        <v>1.3094855305466238</v>
      </c>
      <c r="S12" s="23">
        <f>'12Mo Totals'!R12/'12Mo Totals'!R$5</f>
        <v>1.1314392308796097</v>
      </c>
      <c r="T12" s="23">
        <f>'12Mo Totals'!S12/'12Mo Totals'!S$5</f>
        <v>0.92079845460399223</v>
      </c>
      <c r="U12" s="23">
        <f>'12Mo Totals'!T12/'12Mo Totals'!T$5</f>
        <v>0.9074856625415032</v>
      </c>
      <c r="V12" s="23">
        <f>'12Mo Totals'!U12/'12Mo Totals'!U$5</f>
        <v>1.3115186789388198</v>
      </c>
      <c r="W12" s="23">
        <f>'12Mo Totals'!V12/'12Mo Totals'!V$5</f>
        <v>1.1554252199413491</v>
      </c>
    </row>
    <row r="13" spans="1:23">
      <c r="A13" s="22">
        <f>'12Mo Totals'!A13</f>
        <v>40452</v>
      </c>
      <c r="B13" s="22">
        <f>'12Mo Totals'!B13</f>
        <v>40787</v>
      </c>
      <c r="C13" s="23">
        <f>'12Mo Totals'!W13/'12Mo Totals'!W$5</f>
        <v>1.0206473166051533</v>
      </c>
      <c r="D13" s="23">
        <f>'12Mo Totals'!C13/'12Mo Totals'!C$5</f>
        <v>1.1602728047740836</v>
      </c>
      <c r="E13" s="23">
        <f>'12Mo Totals'!D13/'12Mo Totals'!D$5</f>
        <v>0.32758620689655171</v>
      </c>
      <c r="F13" s="23">
        <f>'12Mo Totals'!E13/'12Mo Totals'!E$5</f>
        <v>0.32467532467532467</v>
      </c>
      <c r="G13" s="23">
        <f>'12Mo Totals'!F13/'12Mo Totals'!F$5</f>
        <v>0.96501345636293734</v>
      </c>
      <c r="H13" s="23">
        <f>'12Mo Totals'!G13/'12Mo Totals'!G$5</f>
        <v>0.94599957479980157</v>
      </c>
      <c r="I13" s="23">
        <f>'12Mo Totals'!H13/'12Mo Totals'!H$5</f>
        <v>1.1024804981848857</v>
      </c>
      <c r="J13" s="23">
        <f>'12Mo Totals'!I13/'12Mo Totals'!I$5</f>
        <v>1.1641321447299424</v>
      </c>
      <c r="K13" s="23">
        <f>'12Mo Totals'!J13/'12Mo Totals'!J$5</f>
        <v>0.73046468014169619</v>
      </c>
      <c r="L13" s="23">
        <f>'12Mo Totals'!K13/'12Mo Totals'!K$5</f>
        <v>0.61572298092169198</v>
      </c>
      <c r="M13" s="23">
        <f>'12Mo Totals'!L13/'12Mo Totals'!L$5</f>
        <v>1.0145798869163725</v>
      </c>
      <c r="N13" s="23">
        <f>'12Mo Totals'!M13/'12Mo Totals'!M$5</f>
        <v>1.1916453339539212</v>
      </c>
      <c r="O13" s="23">
        <f>'12Mo Totals'!N13/'12Mo Totals'!N$5</f>
        <v>1.0471747357431815</v>
      </c>
      <c r="P13" s="23">
        <f>'12Mo Totals'!O13/'12Mo Totals'!O$5</f>
        <v>1.1570805342183443</v>
      </c>
      <c r="Q13" s="23">
        <f>'12Mo Totals'!P13/'12Mo Totals'!P$5</f>
        <v>1.0884440207605126</v>
      </c>
      <c r="R13" s="23">
        <f>'12Mo Totals'!Q13/'12Mo Totals'!Q$5</f>
        <v>1.2680868167202572</v>
      </c>
      <c r="S13" s="23">
        <f>'12Mo Totals'!R13/'12Mo Totals'!R$5</f>
        <v>1.0354426747022529</v>
      </c>
      <c r="T13" s="23">
        <f>'12Mo Totals'!S13/'12Mo Totals'!S$5</f>
        <v>0.62330972311654864</v>
      </c>
      <c r="U13" s="23">
        <f>'12Mo Totals'!T13/'12Mo Totals'!T$5</f>
        <v>0.86039843042559616</v>
      </c>
      <c r="V13" s="23">
        <f>'12Mo Totals'!U13/'12Mo Totals'!U$5</f>
        <v>0.94497834325933949</v>
      </c>
      <c r="W13" s="23">
        <f>'12Mo Totals'!V13/'12Mo Totals'!V$5</f>
        <v>1.1407624633431086</v>
      </c>
    </row>
    <row r="14" spans="1:23">
      <c r="A14" s="22">
        <f>'12Mo Totals'!A14</f>
        <v>40483</v>
      </c>
      <c r="B14" s="22">
        <f>'12Mo Totals'!B14</f>
        <v>40817</v>
      </c>
      <c r="C14" s="23">
        <f>'12Mo Totals'!W14/'12Mo Totals'!W$5</f>
        <v>1.0223349727295514</v>
      </c>
      <c r="D14" s="23">
        <f>'12Mo Totals'!C14/'12Mo Totals'!C$5</f>
        <v>1.4456947996589939</v>
      </c>
      <c r="E14" s="23">
        <f>'12Mo Totals'!D14/'12Mo Totals'!D$5</f>
        <v>0.29655172413793102</v>
      </c>
      <c r="F14" s="23">
        <f>'12Mo Totals'!E14/'12Mo Totals'!E$5</f>
        <v>0.40705563093622793</v>
      </c>
      <c r="G14" s="23">
        <f>'12Mo Totals'!F14/'12Mo Totals'!F$5</f>
        <v>1.0049019607843137</v>
      </c>
      <c r="H14" s="23">
        <f>'12Mo Totals'!G14/'12Mo Totals'!G$5</f>
        <v>0.91526114378853374</v>
      </c>
      <c r="I14" s="23">
        <f>'12Mo Totals'!H14/'12Mo Totals'!H$5</f>
        <v>1.1292854231633225</v>
      </c>
      <c r="J14" s="23">
        <f>'12Mo Totals'!I14/'12Mo Totals'!I$5</f>
        <v>1.1642406379400756</v>
      </c>
      <c r="K14" s="23">
        <f>'12Mo Totals'!J14/'12Mo Totals'!J$5</f>
        <v>0.59304021671181495</v>
      </c>
      <c r="L14" s="23">
        <f>'12Mo Totals'!K14/'12Mo Totals'!K$5</f>
        <v>0.64835558283463757</v>
      </c>
      <c r="M14" s="23">
        <f>'12Mo Totals'!L14/'12Mo Totals'!L$5</f>
        <v>0.99913582380681953</v>
      </c>
      <c r="N14" s="23">
        <f>'12Mo Totals'!M14/'12Mo Totals'!M$5</f>
        <v>1.4257621596462648</v>
      </c>
      <c r="O14" s="23">
        <f>'12Mo Totals'!N14/'12Mo Totals'!N$5</f>
        <v>1.0383009265300795</v>
      </c>
      <c r="P14" s="23">
        <f>'12Mo Totals'!O14/'12Mo Totals'!O$5</f>
        <v>1.2465808420094746</v>
      </c>
      <c r="Q14" s="23">
        <f>'12Mo Totals'!P14/'12Mo Totals'!P$5</f>
        <v>1.0766867916534266</v>
      </c>
      <c r="R14" s="23">
        <f>'12Mo Totals'!Q14/'12Mo Totals'!Q$5</f>
        <v>1.0868167202572347</v>
      </c>
      <c r="S14" s="23">
        <f>'12Mo Totals'!R14/'12Mo Totals'!R$5</f>
        <v>1.0324293298895106</v>
      </c>
      <c r="T14" s="23">
        <f>'12Mo Totals'!S14/'12Mo Totals'!S$5</f>
        <v>0.60656793303283962</v>
      </c>
      <c r="U14" s="23">
        <f>'12Mo Totals'!T14/'12Mo Totals'!T$5</f>
        <v>0.86251131904618172</v>
      </c>
      <c r="V14" s="23">
        <f>'12Mo Totals'!U14/'12Mo Totals'!U$5</f>
        <v>0.65762046561992415</v>
      </c>
      <c r="W14" s="23">
        <f>'12Mo Totals'!V14/'12Mo Totals'!V$5</f>
        <v>1.3372434017595307</v>
      </c>
    </row>
    <row r="15" spans="1:23">
      <c r="A15" s="22">
        <f>'12Mo Totals'!A15</f>
        <v>40513</v>
      </c>
      <c r="B15" s="22">
        <f>'12Mo Totals'!B15</f>
        <v>40848</v>
      </c>
      <c r="C15" s="23">
        <f>'12Mo Totals'!W15/'12Mo Totals'!W$5</f>
        <v>1.0220129999222078</v>
      </c>
      <c r="D15" s="23">
        <f>'12Mo Totals'!C15/'12Mo Totals'!C$5</f>
        <v>1.4531969309462915</v>
      </c>
      <c r="E15" s="23">
        <f>'12Mo Totals'!D15/'12Mo Totals'!D$5</f>
        <v>0.31034482758620691</v>
      </c>
      <c r="F15" s="23">
        <f>'12Mo Totals'!E15/'12Mo Totals'!E$5</f>
        <v>0.54603605349874007</v>
      </c>
      <c r="G15" s="23">
        <f>'12Mo Totals'!F15/'12Mo Totals'!F$5</f>
        <v>1.0012495194156095</v>
      </c>
      <c r="H15" s="23">
        <f>'12Mo Totals'!G15/'12Mo Totals'!G$5</f>
        <v>0.92691871589540076</v>
      </c>
      <c r="I15" s="23">
        <f>'12Mo Totals'!H15/'12Mo Totals'!H$5</f>
        <v>1.1053808896429484</v>
      </c>
      <c r="J15" s="23">
        <f>'12Mo Totals'!I15/'12Mo Totals'!I$5</f>
        <v>1.1633907744606984</v>
      </c>
      <c r="K15" s="23">
        <f>'12Mo Totals'!J15/'12Mo Totals'!J$5</f>
        <v>0.58189206084600964</v>
      </c>
      <c r="L15" s="23">
        <f>'12Mo Totals'!K15/'12Mo Totals'!K$5</f>
        <v>0.68155081581504784</v>
      </c>
      <c r="M15" s="23">
        <f>'12Mo Totals'!L15/'12Mo Totals'!L$5</f>
        <v>1.0113207081306634</v>
      </c>
      <c r="N15" s="23">
        <f>'12Mo Totals'!M15/'12Mo Totals'!M$5</f>
        <v>1.4264603211542937</v>
      </c>
      <c r="O15" s="23">
        <f>'12Mo Totals'!N15/'12Mo Totals'!N$5</f>
        <v>1.0461307581886989</v>
      </c>
      <c r="P15" s="23">
        <f>'12Mo Totals'!O15/'12Mo Totals'!O$5</f>
        <v>1.2332521478468004</v>
      </c>
      <c r="Q15" s="23">
        <f>'12Mo Totals'!P15/'12Mo Totals'!P$5</f>
        <v>1.0796525791759348</v>
      </c>
      <c r="R15" s="23">
        <f>'12Mo Totals'!Q15/'12Mo Totals'!Q$5</f>
        <v>1.0458199356913183</v>
      </c>
      <c r="S15" s="23">
        <f>'12Mo Totals'!R15/'12Mo Totals'!R$5</f>
        <v>1.0473525613430907</v>
      </c>
      <c r="T15" s="23">
        <f>'12Mo Totals'!S15/'12Mo Totals'!S$5</f>
        <v>0.48422408242112042</v>
      </c>
      <c r="U15" s="23">
        <f>'12Mo Totals'!T15/'12Mo Totals'!T$5</f>
        <v>0.84274071838213105</v>
      </c>
      <c r="V15" s="23">
        <f>'12Mo Totals'!U15/'12Mo Totals'!U$5</f>
        <v>0.67447211694639952</v>
      </c>
      <c r="W15" s="23">
        <f>'12Mo Totals'!V15/'12Mo Totals'!V$5</f>
        <v>1.3870967741935485</v>
      </c>
    </row>
    <row r="16" spans="1:23">
      <c r="A16" s="22">
        <f>'12Mo Totals'!A16</f>
        <v>40544</v>
      </c>
      <c r="B16" s="22">
        <f>'12Mo Totals'!B16</f>
        <v>40878</v>
      </c>
      <c r="C16" s="23">
        <f>'12Mo Totals'!W16/'12Mo Totals'!W$5</f>
        <v>0.98144658708824217</v>
      </c>
      <c r="D16" s="23">
        <f>'12Mo Totals'!C16/'12Mo Totals'!C$5</f>
        <v>1.3768115942028984</v>
      </c>
      <c r="E16" s="23">
        <f>'12Mo Totals'!D16/'12Mo Totals'!D$5</f>
        <v>0.49770114942528737</v>
      </c>
      <c r="F16" s="23">
        <f>'12Mo Totals'!E16/'12Mo Totals'!E$5</f>
        <v>-0.35665826710602833</v>
      </c>
      <c r="G16" s="23">
        <f>'12Mo Totals'!F16/'12Mo Totals'!F$5</f>
        <v>1.119281045751634</v>
      </c>
      <c r="H16" s="23">
        <f>'12Mo Totals'!G16/'12Mo Totals'!G$5</f>
        <v>0.87562894196017294</v>
      </c>
      <c r="I16" s="23">
        <f>'12Mo Totals'!H16/'12Mo Totals'!H$5</f>
        <v>1.1011250864904316</v>
      </c>
      <c r="J16" s="23">
        <f>'12Mo Totals'!I16/'12Mo Totals'!I$5</f>
        <v>1.2008932607634306</v>
      </c>
      <c r="K16" s="23">
        <f>'12Mo Totals'!J16/'12Mo Totals'!J$5</f>
        <v>0.48958116274223795</v>
      </c>
      <c r="L16" s="23">
        <f>'12Mo Totals'!K16/'12Mo Totals'!K$5</f>
        <v>0.65868753516444167</v>
      </c>
      <c r="M16" s="23">
        <f>'12Mo Totals'!L16/'12Mo Totals'!L$5</f>
        <v>0.88260783684353472</v>
      </c>
      <c r="N16" s="23">
        <f>'12Mo Totals'!M16/'12Mo Totals'!M$5</f>
        <v>1.45927391203165</v>
      </c>
      <c r="O16" s="23">
        <f>'12Mo Totals'!N16/'12Mo Totals'!N$5</f>
        <v>1.0193788333550828</v>
      </c>
      <c r="P16" s="23">
        <f>'12Mo Totals'!O16/'12Mo Totals'!O$5</f>
        <v>1.3235553890212242</v>
      </c>
      <c r="Q16" s="23">
        <f>'12Mo Totals'!P16/'12Mo Totals'!P$5</f>
        <v>1.0269039296684672</v>
      </c>
      <c r="R16" s="23">
        <f>'12Mo Totals'!Q16/'12Mo Totals'!Q$5</f>
        <v>0.96181672025723475</v>
      </c>
      <c r="S16" s="23">
        <f>'12Mo Totals'!R16/'12Mo Totals'!R$5</f>
        <v>1.0190845171473668</v>
      </c>
      <c r="T16" s="23">
        <f>'12Mo Totals'!S16/'12Mo Totals'!S$5</f>
        <v>0.24082421120412106</v>
      </c>
      <c r="U16" s="23">
        <f>'12Mo Totals'!T16/'12Mo Totals'!T$5</f>
        <v>0.80546332629037132</v>
      </c>
      <c r="V16" s="23">
        <f>'12Mo Totals'!U16/'12Mo Totals'!U$5</f>
        <v>0.4762452625879805</v>
      </c>
      <c r="W16" s="23">
        <f>'12Mo Totals'!V16/'12Mo Totals'!V$5</f>
        <v>1.5777126099706744</v>
      </c>
    </row>
    <row r="17" spans="1:23">
      <c r="A17" s="22">
        <f>'12Mo Totals'!A17</f>
        <v>40575</v>
      </c>
      <c r="B17" s="22">
        <f>'12Mo Totals'!B17</f>
        <v>40909</v>
      </c>
      <c r="C17" s="23">
        <f>'12Mo Totals'!W17/'12Mo Totals'!W$5</f>
        <v>0.96256471869516735</v>
      </c>
      <c r="D17" s="23">
        <f>'12Mo Totals'!C17/'12Mo Totals'!C$5</f>
        <v>1.3534526854219948</v>
      </c>
      <c r="E17" s="23">
        <f>'12Mo Totals'!D17/'12Mo Totals'!D$5</f>
        <v>0.5114942528735632</v>
      </c>
      <c r="F17" s="23">
        <f>'12Mo Totals'!E17/'12Mo Totals'!E$5</f>
        <v>-0.31672804807133165</v>
      </c>
      <c r="G17" s="23">
        <f>'12Mo Totals'!F17/'12Mo Totals'!F$5</f>
        <v>1.1258169934640523</v>
      </c>
      <c r="H17" s="23">
        <f>'12Mo Totals'!G17/'12Mo Totals'!G$5</f>
        <v>0.88044787754234288</v>
      </c>
      <c r="I17" s="23">
        <f>'12Mo Totals'!H17/'12Mo Totals'!H$5</f>
        <v>1.0647848876335271</v>
      </c>
      <c r="J17" s="23">
        <f>'12Mo Totals'!I17/'12Mo Totals'!I$5</f>
        <v>1.1377502124658698</v>
      </c>
      <c r="K17" s="23">
        <f>'12Mo Totals'!J17/'12Mo Totals'!J$5</f>
        <v>0.40195874140445925</v>
      </c>
      <c r="L17" s="23">
        <f>'12Mo Totals'!K17/'12Mo Totals'!K$5</f>
        <v>0.88394455526571536</v>
      </c>
      <c r="M17" s="23">
        <f>'12Mo Totals'!L17/'12Mo Totals'!L$5</f>
        <v>0.85496654403594974</v>
      </c>
      <c r="N17" s="23">
        <f>'12Mo Totals'!M17/'12Mo Totals'!M$5</f>
        <v>1.0769141261345125</v>
      </c>
      <c r="O17" s="23">
        <f>'12Mo Totals'!N17/'12Mo Totals'!N$5</f>
        <v>0.97044238548871198</v>
      </c>
      <c r="P17" s="23">
        <f>'12Mo Totals'!O17/'12Mo Totals'!O$5</f>
        <v>1.3345555763723469</v>
      </c>
      <c r="Q17" s="23">
        <f>'12Mo Totals'!P17/'12Mo Totals'!P$5</f>
        <v>1.0320940578328568</v>
      </c>
      <c r="R17" s="23">
        <f>'12Mo Totals'!Q17/'12Mo Totals'!Q$5</f>
        <v>0.93488745980707399</v>
      </c>
      <c r="S17" s="23">
        <f>'12Mo Totals'!R17/'12Mo Totals'!R$5</f>
        <v>1.0137752905725355</v>
      </c>
      <c r="T17" s="23">
        <f>'12Mo Totals'!S17/'12Mo Totals'!S$5</f>
        <v>0.19639407598197037</v>
      </c>
      <c r="U17" s="23">
        <f>'12Mo Totals'!T17/'12Mo Totals'!T$5</f>
        <v>0.82281919710232421</v>
      </c>
      <c r="V17" s="23">
        <f>'12Mo Totals'!U17/'12Mo Totals'!U$5</f>
        <v>0.56503789929615589</v>
      </c>
      <c r="W17" s="23">
        <f>'12Mo Totals'!V17/'12Mo Totals'!V$5</f>
        <v>1.6011730205278591</v>
      </c>
    </row>
    <row r="18" spans="1:23">
      <c r="A18" s="22">
        <f>'12Mo Totals'!A18</f>
        <v>40603</v>
      </c>
      <c r="B18" s="22">
        <f>'12Mo Totals'!B18</f>
        <v>40940</v>
      </c>
      <c r="C18" s="23">
        <f>'12Mo Totals'!W18/'12Mo Totals'!W$5</f>
        <v>0.96489415954292823</v>
      </c>
      <c r="D18" s="23">
        <f>'12Mo Totals'!C18/'12Mo Totals'!C$5</f>
        <v>1.2968456947996589</v>
      </c>
      <c r="E18" s="23">
        <f>'12Mo Totals'!D18/'12Mo Totals'!D$5</f>
        <v>0.55862068965517242</v>
      </c>
      <c r="F18" s="23">
        <f>'12Mo Totals'!E18/'12Mo Totals'!E$5</f>
        <v>-0.30994378755572788</v>
      </c>
      <c r="G18" s="23">
        <f>'12Mo Totals'!F18/'12Mo Totals'!F$5</f>
        <v>1.1213956170703576</v>
      </c>
      <c r="H18" s="23">
        <f>'12Mo Totals'!G18/'12Mo Totals'!G$5</f>
        <v>0.84593579477003755</v>
      </c>
      <c r="I18" s="23">
        <f>'12Mo Totals'!H18/'12Mo Totals'!H$5</f>
        <v>1.0881396737533531</v>
      </c>
      <c r="J18" s="23">
        <f>'12Mo Totals'!I18/'12Mo Totals'!I$5</f>
        <v>1.1549463862719924</v>
      </c>
      <c r="K18" s="23">
        <f>'12Mo Totals'!J18/'12Mo Totals'!J$5</f>
        <v>0.41404459262346321</v>
      </c>
      <c r="L18" s="23">
        <f>'12Mo Totals'!K18/'12Mo Totals'!K$5</f>
        <v>0.96736739808705441</v>
      </c>
      <c r="M18" s="23">
        <f>'12Mo Totals'!L18/'12Mo Totals'!L$5</f>
        <v>0.84933705340608878</v>
      </c>
      <c r="N18" s="23">
        <f>'12Mo Totals'!M18/'12Mo Totals'!M$5</f>
        <v>1.0734233185943682</v>
      </c>
      <c r="O18" s="23">
        <f>'12Mo Totals'!N18/'12Mo Totals'!N$5</f>
        <v>1.0061333681325852</v>
      </c>
      <c r="P18" s="23">
        <f>'12Mo Totals'!O18/'12Mo Totals'!O$5</f>
        <v>1.3381687765971684</v>
      </c>
      <c r="Q18" s="23">
        <f>'12Mo Totals'!P18/'12Mo Totals'!P$5</f>
        <v>1.0451223387353035</v>
      </c>
      <c r="R18" s="23">
        <f>'12Mo Totals'!Q18/'12Mo Totals'!Q$5</f>
        <v>0.94091639871382637</v>
      </c>
      <c r="S18" s="23">
        <f>'12Mo Totals'!R18/'12Mo Totals'!R$5</f>
        <v>0.90113359162003159</v>
      </c>
      <c r="T18" s="23">
        <f>'12Mo Totals'!S18/'12Mo Totals'!S$5</f>
        <v>0.19510624597553122</v>
      </c>
      <c r="U18" s="23">
        <f>'12Mo Totals'!T18/'12Mo Totals'!T$5</f>
        <v>0.83806217929369153</v>
      </c>
      <c r="V18" s="23">
        <f>'12Mo Totals'!U18/'12Mo Totals'!U$5</f>
        <v>0.45621277747698974</v>
      </c>
      <c r="W18" s="23">
        <f>'12Mo Totals'!V18/'12Mo Totals'!V$5</f>
        <v>1.6304985337243403</v>
      </c>
    </row>
    <row r="19" spans="1:23">
      <c r="A19" s="22">
        <f>'12Mo Totals'!A19</f>
        <v>40634</v>
      </c>
      <c r="B19" s="22">
        <f>'12Mo Totals'!B19</f>
        <v>40969</v>
      </c>
      <c r="C19" s="23">
        <f>'12Mo Totals'!W19/'12Mo Totals'!W$5</f>
        <v>0.97719179207039319</v>
      </c>
      <c r="D19" s="23">
        <f>'12Mo Totals'!C19/'12Mo Totals'!C$5</f>
        <v>1.4039215686274509</v>
      </c>
      <c r="E19" s="23">
        <f>'12Mo Totals'!D19/'12Mo Totals'!D$5</f>
        <v>0.68160919540229881</v>
      </c>
      <c r="F19" s="23">
        <f>'12Mo Totals'!E19/'12Mo Totals'!E$5</f>
        <v>-0.23589842992828067</v>
      </c>
      <c r="G19" s="23">
        <f>'12Mo Totals'!F19/'12Mo Totals'!F$5</f>
        <v>1.1142829680891964</v>
      </c>
      <c r="H19" s="23">
        <f>'12Mo Totals'!G19/'12Mo Totals'!G$5</f>
        <v>0.81477216356034299</v>
      </c>
      <c r="I19" s="23">
        <f>'12Mo Totals'!H19/'12Mo Totals'!H$5</f>
        <v>1.0841113522838213</v>
      </c>
      <c r="J19" s="23">
        <f>'12Mo Totals'!I19/'12Mo Totals'!I$5</f>
        <v>1.1610581704428331</v>
      </c>
      <c r="K19" s="23">
        <f>'12Mo Totals'!J19/'12Mo Totals'!J$5</f>
        <v>0.39956240883517402</v>
      </c>
      <c r="L19" s="23">
        <f>'12Mo Totals'!K19/'12Mo Totals'!K$5</f>
        <v>1.372717508055854</v>
      </c>
      <c r="M19" s="23">
        <f>'12Mo Totals'!L19/'12Mo Totals'!L$5</f>
        <v>0.83565837880546157</v>
      </c>
      <c r="N19" s="23">
        <f>'12Mo Totals'!M19/'12Mo Totals'!M$5</f>
        <v>1.0596928089364672</v>
      </c>
      <c r="O19" s="23">
        <f>'12Mo Totals'!N19/'12Mo Totals'!N$5</f>
        <v>0.99060420200965682</v>
      </c>
      <c r="P19" s="23">
        <f>'12Mo Totals'!O19/'12Mo Totals'!O$5</f>
        <v>1.3095575837058051</v>
      </c>
      <c r="Q19" s="23">
        <f>'12Mo Totals'!P19/'12Mo Totals'!P$5</f>
        <v>1.0507361508314796</v>
      </c>
      <c r="R19" s="23">
        <f>'12Mo Totals'!Q19/'12Mo Totals'!Q$5</f>
        <v>0.8062700964630225</v>
      </c>
      <c r="S19" s="23">
        <f>'12Mo Totals'!R19/'12Mo Totals'!R$5</f>
        <v>1.012914334911752</v>
      </c>
      <c r="T19" s="23">
        <f>'12Mo Totals'!S19/'12Mo Totals'!S$5</f>
        <v>0.17321313586606568</v>
      </c>
      <c r="U19" s="23">
        <f>'12Mo Totals'!T19/'12Mo Totals'!T$5</f>
        <v>0.88514941140959857</v>
      </c>
      <c r="V19" s="23">
        <f>'12Mo Totals'!U19/'12Mo Totals'!U$5</f>
        <v>0.49336762317271249</v>
      </c>
      <c r="W19" s="23">
        <f>'12Mo Totals'!V19/'12Mo Totals'!V$5</f>
        <v>1.7888563049853372</v>
      </c>
    </row>
    <row r="20" spans="1:23">
      <c r="A20" s="22">
        <f>'12Mo Totals'!A20</f>
        <v>40664</v>
      </c>
      <c r="B20" s="22">
        <f>'12Mo Totals'!B20</f>
        <v>41000</v>
      </c>
      <c r="C20" s="23">
        <f>'12Mo Totals'!W20/'12Mo Totals'!W$5</f>
        <v>0.9576400473667378</v>
      </c>
      <c r="D20" s="23">
        <f>'12Mo Totals'!C20/'12Mo Totals'!C$5</f>
        <v>1.3031543052003409</v>
      </c>
      <c r="E20" s="23">
        <f>'12Mo Totals'!D20/'12Mo Totals'!D$5</f>
        <v>0.66206896551724137</v>
      </c>
      <c r="F20" s="23">
        <f>'12Mo Totals'!E20/'12Mo Totals'!E$5</f>
        <v>-0.20856755185113393</v>
      </c>
      <c r="G20" s="23">
        <f>'12Mo Totals'!F20/'12Mo Totals'!F$5</f>
        <v>1.0913110342176087</v>
      </c>
      <c r="H20" s="23">
        <f>'12Mo Totals'!G20/'12Mo Totals'!G$5</f>
        <v>0.71770250159450077</v>
      </c>
      <c r="I20" s="23">
        <f>'12Mo Totals'!H20/'12Mo Totals'!H$5</f>
        <v>1.078642313488716</v>
      </c>
      <c r="J20" s="23">
        <f>'12Mo Totals'!I20/'12Mo Totals'!I$5</f>
        <v>1.1125436233115744</v>
      </c>
      <c r="K20" s="23">
        <f>'12Mo Totals'!J20/'12Mo Totals'!J$5</f>
        <v>0.50583454886434676</v>
      </c>
      <c r="L20" s="23">
        <f>'12Mo Totals'!K20/'12Mo Totals'!K$5</f>
        <v>1.403917958160708</v>
      </c>
      <c r="M20" s="23">
        <f>'12Mo Totals'!L20/'12Mo Totals'!L$5</f>
        <v>0.80258512135502824</v>
      </c>
      <c r="N20" s="23">
        <f>'12Mo Totals'!M20/'12Mo Totals'!M$5</f>
        <v>1.0779613683965557</v>
      </c>
      <c r="O20" s="23">
        <f>'12Mo Totals'!N20/'12Mo Totals'!N$5</f>
        <v>1.1832180608116925</v>
      </c>
      <c r="P20" s="23">
        <f>'12Mo Totals'!O20/'12Mo Totals'!O$5</f>
        <v>1.3146963573588843</v>
      </c>
      <c r="Q20" s="23">
        <f>'12Mo Totals'!P20/'12Mo Totals'!P$5</f>
        <v>1.0233026162482788</v>
      </c>
      <c r="R20" s="23">
        <f>'12Mo Totals'!Q20/'12Mo Totals'!Q$5</f>
        <v>0.70538585209003213</v>
      </c>
      <c r="S20" s="23">
        <f>'12Mo Totals'!R20/'12Mo Totals'!R$5</f>
        <v>1.0764815611995981</v>
      </c>
      <c r="T20" s="23">
        <f>'12Mo Totals'!S20/'12Mo Totals'!S$5</f>
        <v>0.14488087572440439</v>
      </c>
      <c r="U20" s="23">
        <f>'12Mo Totals'!T20/'12Mo Totals'!T$5</f>
        <v>0.88635677633564747</v>
      </c>
      <c r="V20" s="23">
        <f>'12Mo Totals'!U20/'12Mo Totals'!U$5</f>
        <v>0.31524093123984842</v>
      </c>
      <c r="W20" s="23">
        <f>'12Mo Totals'!V20/'12Mo Totals'!V$5</f>
        <v>1.3695014662756597</v>
      </c>
    </row>
    <row r="21" spans="1:23">
      <c r="A21" s="22">
        <f>'12Mo Totals'!A21</f>
        <v>40695</v>
      </c>
      <c r="B21" s="22">
        <f>'12Mo Totals'!B21</f>
        <v>41030</v>
      </c>
      <c r="C21" s="23">
        <f>'12Mo Totals'!W21/'12Mo Totals'!W$5</f>
        <v>0.96189700327591121</v>
      </c>
      <c r="D21" s="23">
        <f>'12Mo Totals'!C21/'12Mo Totals'!C$5</f>
        <v>1.2901960784313726</v>
      </c>
      <c r="E21" s="23">
        <f>'12Mo Totals'!D21/'12Mo Totals'!D$5</f>
        <v>0.6827586206896552</v>
      </c>
      <c r="F21" s="23">
        <f>'12Mo Totals'!E21/'12Mo Totals'!E$5</f>
        <v>-0.21884086063190542</v>
      </c>
      <c r="G21" s="23">
        <f>'12Mo Totals'!F21/'12Mo Totals'!F$5</f>
        <v>1.1418685121107266</v>
      </c>
      <c r="H21" s="23">
        <f>'12Mo Totals'!G21/'12Mo Totals'!G$5</f>
        <v>0.72186592020409612</v>
      </c>
      <c r="I21" s="23">
        <f>'12Mo Totals'!H21/'12Mo Totals'!H$5</f>
        <v>1.0813910504914552</v>
      </c>
      <c r="J21" s="23">
        <f>'12Mo Totals'!I21/'12Mo Totals'!I$5</f>
        <v>1.0963781350017179</v>
      </c>
      <c r="K21" s="23">
        <f>'12Mo Totals'!J21/'12Mo Totals'!J$5</f>
        <v>0.48827880808501772</v>
      </c>
      <c r="L21" s="23">
        <f>'12Mo Totals'!K21/'12Mo Totals'!K$5</f>
        <v>1.4402332361516035</v>
      </c>
      <c r="M21" s="23">
        <f>'12Mo Totals'!L21/'12Mo Totals'!L$5</f>
        <v>0.81106639342238462</v>
      </c>
      <c r="N21" s="23">
        <f>'12Mo Totals'!M21/'12Mo Totals'!M$5</f>
        <v>1.0168722364440308</v>
      </c>
      <c r="O21" s="23">
        <f>'12Mo Totals'!N21/'12Mo Totals'!N$5</f>
        <v>1.156661881769542</v>
      </c>
      <c r="P21" s="23">
        <f>'12Mo Totals'!O21/'12Mo Totals'!O$5</f>
        <v>1.359018280116693</v>
      </c>
      <c r="Q21" s="23">
        <f>'12Mo Totals'!P21/'12Mo Totals'!P$5</f>
        <v>1.0175828831691558</v>
      </c>
      <c r="R21" s="23">
        <f>'12Mo Totals'!Q21/'12Mo Totals'!Q$5</f>
        <v>0.93890675241157562</v>
      </c>
      <c r="S21" s="23">
        <f>'12Mo Totals'!R21/'12Mo Totals'!R$5</f>
        <v>1.0634237336777157</v>
      </c>
      <c r="T21" s="23">
        <f>'12Mo Totals'!S21/'12Mo Totals'!S$5</f>
        <v>0.12749517063747584</v>
      </c>
      <c r="U21" s="23">
        <f>'12Mo Totals'!T21/'12Mo Totals'!T$5</f>
        <v>0.89541201328101416</v>
      </c>
      <c r="V21" s="23">
        <f>'12Mo Totals'!U21/'12Mo Totals'!U$5</f>
        <v>0.29270438548998373</v>
      </c>
      <c r="W21" s="23">
        <f>'12Mo Totals'!V21/'12Mo Totals'!V$5</f>
        <v>1.3812316715542523</v>
      </c>
    </row>
    <row r="22" spans="1:23">
      <c r="A22" s="22">
        <f>'12Mo Totals'!A22</f>
        <v>40725</v>
      </c>
      <c r="B22" s="22">
        <f>'12Mo Totals'!B22</f>
        <v>41061</v>
      </c>
      <c r="C22" s="23">
        <f>'12Mo Totals'!W22/'12Mo Totals'!W$5</f>
        <v>0.967742214308558</v>
      </c>
      <c r="D22" s="23">
        <f>'12Mo Totals'!C22/'12Mo Totals'!C$5</f>
        <v>1.184995737425405</v>
      </c>
      <c r="E22" s="23">
        <f>'12Mo Totals'!D22/'12Mo Totals'!D$5</f>
        <v>0.59310344827586203</v>
      </c>
      <c r="F22" s="23">
        <f>'12Mo Totals'!E22/'12Mo Totals'!E$5</f>
        <v>-0.23202170963364993</v>
      </c>
      <c r="G22" s="23">
        <f>'12Mo Totals'!F22/'12Mo Totals'!F$5</f>
        <v>1.1656093810073049</v>
      </c>
      <c r="H22" s="23">
        <f>'12Mo Totals'!G22/'12Mo Totals'!G$5</f>
        <v>0.69378499043299557</v>
      </c>
      <c r="I22" s="23">
        <f>'12Mo Totals'!H22/'12Mo Totals'!H$5</f>
        <v>1.0892865605717372</v>
      </c>
      <c r="J22" s="23">
        <f>'12Mo Totals'!I22/'12Mo Totals'!I$5</f>
        <v>1.0537583856210333</v>
      </c>
      <c r="K22" s="23">
        <f>'12Mo Totals'!J22/'12Mo Totals'!J$5</f>
        <v>0.48385080225046884</v>
      </c>
      <c r="L22" s="23">
        <f>'12Mo Totals'!K22/'12Mo Totals'!K$5</f>
        <v>1.2988082451025522</v>
      </c>
      <c r="M22" s="23">
        <f>'12Mo Totals'!L22/'12Mo Totals'!L$5</f>
        <v>0.85012715735413935</v>
      </c>
      <c r="N22" s="23">
        <f>'12Mo Totals'!M22/'12Mo Totals'!M$5</f>
        <v>0.97730975098906214</v>
      </c>
      <c r="O22" s="23">
        <f>'12Mo Totals'!N22/'12Mo Totals'!N$5</f>
        <v>1.2673235025446954</v>
      </c>
      <c r="P22" s="23">
        <f>'12Mo Totals'!O22/'12Mo Totals'!O$5</f>
        <v>1.5078553649332227</v>
      </c>
      <c r="Q22" s="23">
        <f>'12Mo Totals'!P22/'12Mo Totals'!P$5</f>
        <v>0.99247961021078279</v>
      </c>
      <c r="R22" s="23">
        <f>'12Mo Totals'!Q22/'12Mo Totals'!Q$5</f>
        <v>0.79019292604501612</v>
      </c>
      <c r="S22" s="23">
        <f>'12Mo Totals'!R22/'12Mo Totals'!R$5</f>
        <v>1.1044626201750609</v>
      </c>
      <c r="T22" s="23">
        <f>'12Mo Totals'!S22/'12Mo Totals'!S$5</f>
        <v>2.6400515132002575E-2</v>
      </c>
      <c r="U22" s="23">
        <f>'12Mo Totals'!T22/'12Mo Totals'!T$5</f>
        <v>0.89480833081798972</v>
      </c>
      <c r="V22" s="23">
        <f>'12Mo Totals'!U22/'12Mo Totals'!U$5</f>
        <v>0.26069301570113695</v>
      </c>
      <c r="W22" s="23">
        <f>'12Mo Totals'!V22/'12Mo Totals'!V$5</f>
        <v>1.5366568914956011</v>
      </c>
    </row>
    <row r="23" spans="1:23">
      <c r="A23" s="22">
        <f>'12Mo Totals'!A23</f>
        <v>40756</v>
      </c>
      <c r="B23" s="22">
        <f>'12Mo Totals'!B23</f>
        <v>41091</v>
      </c>
      <c r="C23" s="23">
        <f>'12Mo Totals'!W23/'12Mo Totals'!W$5</f>
        <v>0.96429991442870355</v>
      </c>
      <c r="D23" s="23">
        <f>'12Mo Totals'!C23/'12Mo Totals'!C$5</f>
        <v>1.1803921568627451</v>
      </c>
      <c r="E23" s="23">
        <f>'12Mo Totals'!D23/'12Mo Totals'!D$5</f>
        <v>0.59080459770114946</v>
      </c>
      <c r="F23" s="23">
        <f>'12Mo Totals'!E23/'12Mo Totals'!E$5</f>
        <v>-0.23318472572203916</v>
      </c>
      <c r="G23" s="23">
        <f>'12Mo Totals'!F23/'12Mo Totals'!F$5</f>
        <v>1.1553248750480585</v>
      </c>
      <c r="H23" s="23">
        <f>'12Mo Totals'!G23/'12Mo Totals'!G$5</f>
        <v>0.70358231167174545</v>
      </c>
      <c r="I23" s="23">
        <f>'12Mo Totals'!H23/'12Mo Totals'!H$5</f>
        <v>1.0773437722150081</v>
      </c>
      <c r="J23" s="23">
        <f>'12Mo Totals'!I23/'12Mo Totals'!I$5</f>
        <v>1.1158526662206389</v>
      </c>
      <c r="K23" s="23">
        <f>'12Mo Totals'!J23/'12Mo Totals'!J$5</f>
        <v>0.49749947905813713</v>
      </c>
      <c r="L23" s="23">
        <f>'12Mo Totals'!K23/'12Mo Totals'!K$5</f>
        <v>1.2811109406168482</v>
      </c>
      <c r="M23" s="23">
        <f>'12Mo Totals'!L23/'12Mo Totals'!L$5</f>
        <v>0.81672057480062221</v>
      </c>
      <c r="N23" s="23">
        <f>'12Mo Totals'!M23/'12Mo Totals'!M$5</f>
        <v>0.98126599953455895</v>
      </c>
      <c r="O23" s="23">
        <f>'12Mo Totals'!N23/'12Mo Totals'!N$5</f>
        <v>1.2711079211796947</v>
      </c>
      <c r="P23" s="23">
        <f>'12Mo Totals'!O23/'12Mo Totals'!O$5</f>
        <v>1.4734630516821454</v>
      </c>
      <c r="Q23" s="23">
        <f>'12Mo Totals'!P23/'12Mo Totals'!P$5</f>
        <v>0.98146382798432374</v>
      </c>
      <c r="R23" s="23">
        <f>'12Mo Totals'!Q23/'12Mo Totals'!Q$5</f>
        <v>0.78737942122186499</v>
      </c>
      <c r="S23" s="23">
        <f>'12Mo Totals'!R23/'12Mo Totals'!R$5</f>
        <v>1.0307074185679437</v>
      </c>
      <c r="T23" s="23">
        <f>'12Mo Totals'!S23/'12Mo Totals'!S$5</f>
        <v>-5.7952350289761749E-2</v>
      </c>
      <c r="U23" s="23">
        <f>'12Mo Totals'!T23/'12Mo Totals'!T$5</f>
        <v>0.89888318744340479</v>
      </c>
      <c r="V23" s="23">
        <f>'12Mo Totals'!U23/'12Mo Totals'!U$5</f>
        <v>0.29466702761234437</v>
      </c>
      <c r="W23" s="23">
        <f>'12Mo Totals'!V23/'12Mo Totals'!V$5</f>
        <v>1.6304985337243403</v>
      </c>
    </row>
    <row r="24" spans="1:23">
      <c r="A24" s="22">
        <f>'12Mo Totals'!A24</f>
        <v>40787</v>
      </c>
      <c r="B24" s="22">
        <f>'12Mo Totals'!B24</f>
        <v>41122</v>
      </c>
      <c r="C24" s="23">
        <f>'12Mo Totals'!W24/'12Mo Totals'!W$5</f>
        <v>0.97235139550361738</v>
      </c>
      <c r="D24" s="23">
        <f>'12Mo Totals'!C24/'12Mo Totals'!C$5</f>
        <v>1.1839727195225918</v>
      </c>
      <c r="E24" s="23">
        <f>'12Mo Totals'!D24/'12Mo Totals'!D$5</f>
        <v>0.60919540229885061</v>
      </c>
      <c r="F24" s="23">
        <f>'12Mo Totals'!E24/'12Mo Totals'!E$5</f>
        <v>-0.2136072882341539</v>
      </c>
      <c r="G24" s="23">
        <f>'12Mo Totals'!F24/'12Mo Totals'!F$5</f>
        <v>1.1318723567858515</v>
      </c>
      <c r="H24" s="23">
        <f>'12Mo Totals'!G24/'12Mo Totals'!G$5</f>
        <v>0.67470413152859476</v>
      </c>
      <c r="I24" s="23">
        <f>'12Mo Totals'!H24/'12Mo Totals'!H$5</f>
        <v>1.1064140356198402</v>
      </c>
      <c r="J24" s="23">
        <f>'12Mo Totals'!I24/'12Mo Totals'!I$5</f>
        <v>1.1089814295788656</v>
      </c>
      <c r="K24" s="23">
        <f>'12Mo Totals'!J24/'12Mo Totals'!J$5</f>
        <v>0.48645551156490935</v>
      </c>
      <c r="L24" s="23">
        <f>'12Mo Totals'!K24/'12Mo Totals'!K$5</f>
        <v>1.4285714285714286</v>
      </c>
      <c r="M24" s="23">
        <f>'12Mo Totals'!L24/'12Mo Totals'!L$5</f>
        <v>0.82201674032739935</v>
      </c>
      <c r="N24" s="23">
        <f>'12Mo Totals'!M24/'12Mo Totals'!M$5</f>
        <v>0.98405864556667444</v>
      </c>
      <c r="O24" s="23">
        <f>'12Mo Totals'!N24/'12Mo Totals'!N$5</f>
        <v>1.2802427247814172</v>
      </c>
      <c r="P24" s="23">
        <f>'12Mo Totals'!O24/'12Mo Totals'!O$5</f>
        <v>1.4698230870112143</v>
      </c>
      <c r="Q24" s="23">
        <f>'12Mo Totals'!P24/'12Mo Totals'!P$5</f>
        <v>0.94163753839635633</v>
      </c>
      <c r="R24" s="23">
        <f>'12Mo Totals'!Q24/'12Mo Totals'!Q$5</f>
        <v>0.79099678456591638</v>
      </c>
      <c r="S24" s="23">
        <f>'12Mo Totals'!R24/'12Mo Totals'!R$5</f>
        <v>1.0304204333476825</v>
      </c>
      <c r="T24" s="23">
        <f>'12Mo Totals'!S24/'12Mo Totals'!S$5</f>
        <v>1.80296200901481E-2</v>
      </c>
      <c r="U24" s="23">
        <f>'12Mo Totals'!T24/'12Mo Totals'!T$5</f>
        <v>0.88650769695140352</v>
      </c>
      <c r="V24" s="23">
        <f>'12Mo Totals'!U24/'12Mo Totals'!U$5</f>
        <v>0.29236599891716297</v>
      </c>
      <c r="W24" s="23">
        <f>'12Mo Totals'!V24/'12Mo Totals'!V$5</f>
        <v>1.6744868035190617</v>
      </c>
    </row>
    <row r="25" spans="1:23">
      <c r="A25" s="22">
        <f>'12Mo Totals'!A25</f>
        <v>40817</v>
      </c>
      <c r="B25" s="22">
        <f>'12Mo Totals'!B25</f>
        <v>41153</v>
      </c>
      <c r="C25" s="23">
        <f>'12Mo Totals'!W25/'12Mo Totals'!W$5</f>
        <v>0.98187228267915949</v>
      </c>
      <c r="D25" s="23">
        <f>'12Mo Totals'!C25/'12Mo Totals'!C$5</f>
        <v>1.2352941176470589</v>
      </c>
      <c r="E25" s="23">
        <f>'12Mo Totals'!D25/'12Mo Totals'!D$5</f>
        <v>0.64482758620689651</v>
      </c>
      <c r="F25" s="23">
        <f>'12Mo Totals'!E25/'12Mo Totals'!E$5</f>
        <v>-0.21806551657297926</v>
      </c>
      <c r="G25" s="23">
        <f>'12Mo Totals'!F25/'12Mo Totals'!F$5</f>
        <v>1.1462898885044215</v>
      </c>
      <c r="H25" s="23">
        <f>'12Mo Totals'!G25/'12Mo Totals'!G$5</f>
        <v>0.67904471688753454</v>
      </c>
      <c r="I25" s="23">
        <f>'12Mo Totals'!H25/'12Mo Totals'!H$5</f>
        <v>1.0403685203264361</v>
      </c>
      <c r="J25" s="23">
        <f>'12Mo Totals'!I25/'12Mo Totals'!I$5</f>
        <v>1.0908268990832324</v>
      </c>
      <c r="K25" s="23">
        <f>'12Mo Totals'!J25/'12Mo Totals'!J$5</f>
        <v>0.74963534069597837</v>
      </c>
      <c r="L25" s="23">
        <f>'12Mo Totals'!K25/'12Mo Totals'!K$5</f>
        <v>1.453071454145568</v>
      </c>
      <c r="M25" s="23">
        <f>'12Mo Totals'!L25/'12Mo Totals'!L$5</f>
        <v>0.82712772524135203</v>
      </c>
      <c r="N25" s="23">
        <f>'12Mo Totals'!M25/'12Mo Totals'!M$5</f>
        <v>0.92552943914358854</v>
      </c>
      <c r="O25" s="23">
        <f>'12Mo Totals'!N25/'12Mo Totals'!N$5</f>
        <v>1.304841445908913</v>
      </c>
      <c r="P25" s="23">
        <f>'12Mo Totals'!O25/'12Mo Totals'!O$5</f>
        <v>1.4953563685999518</v>
      </c>
      <c r="Q25" s="23">
        <f>'12Mo Totals'!P25/'12Mo Totals'!P$5</f>
        <v>0.95540726617943017</v>
      </c>
      <c r="R25" s="23">
        <f>'12Mo Totals'!Q25/'12Mo Totals'!Q$5</f>
        <v>0.79823151125401925</v>
      </c>
      <c r="S25" s="23">
        <f>'12Mo Totals'!R25/'12Mo Totals'!R$5</f>
        <v>0.9985650738986942</v>
      </c>
      <c r="T25" s="23">
        <f>'12Mo Totals'!S25/'12Mo Totals'!S$5</f>
        <v>0.23052157115260785</v>
      </c>
      <c r="U25" s="23">
        <f>'12Mo Totals'!T25/'12Mo Totals'!T$5</f>
        <v>0.93495321460911562</v>
      </c>
      <c r="V25" s="23">
        <f>'12Mo Totals'!U25/'12Mo Totals'!U$5</f>
        <v>0.58391987005955603</v>
      </c>
      <c r="W25" s="23">
        <f>'12Mo Totals'!V25/'12Mo Totals'!V$5</f>
        <v>1.7214076246334311</v>
      </c>
    </row>
    <row r="26" spans="1:23">
      <c r="A26" s="22">
        <f>'12Mo Totals'!A26</f>
        <v>40848</v>
      </c>
      <c r="B26" s="22">
        <f>'12Mo Totals'!B26</f>
        <v>41183</v>
      </c>
      <c r="C26" s="23">
        <f>'12Mo Totals'!W26/'12Mo Totals'!W$5</f>
        <v>0.97377542288643215</v>
      </c>
      <c r="D26" s="23">
        <f>'12Mo Totals'!C26/'12Mo Totals'!C$5</f>
        <v>0.91986359761295822</v>
      </c>
      <c r="E26" s="23">
        <f>'12Mo Totals'!D26/'12Mo Totals'!D$5</f>
        <v>0.58160919540229883</v>
      </c>
      <c r="F26" s="23">
        <f>'12Mo Totals'!E26/'12Mo Totals'!E$5</f>
        <v>-0.20507850358596627</v>
      </c>
      <c r="G26" s="23">
        <f>'12Mo Totals'!F26/'12Mo Totals'!F$5</f>
        <v>1.1541714725105729</v>
      </c>
      <c r="H26" s="23">
        <f>'12Mo Totals'!G26/'12Mo Totals'!G$5</f>
        <v>0.67830061654028773</v>
      </c>
      <c r="I26" s="23">
        <f>'12Mo Totals'!H26/'12Mo Totals'!H$5</f>
        <v>0.9796593461797295</v>
      </c>
      <c r="J26" s="23">
        <f>'12Mo Totals'!I26/'12Mo Totals'!I$5</f>
        <v>1.147785834403197</v>
      </c>
      <c r="K26" s="23">
        <f>'12Mo Totals'!J26/'12Mo Totals'!J$5</f>
        <v>0.84632215044800996</v>
      </c>
      <c r="L26" s="23">
        <f>'12Mo Totals'!K26/'12Mo Totals'!K$5</f>
        <v>1.4446831364124597</v>
      </c>
      <c r="M26" s="23">
        <f>'12Mo Totals'!L26/'12Mo Totals'!L$5</f>
        <v>0.85411471321695764</v>
      </c>
      <c r="N26" s="23">
        <f>'12Mo Totals'!M26/'12Mo Totals'!M$5</f>
        <v>0.78007912497090992</v>
      </c>
      <c r="O26" s="23">
        <f>'12Mo Totals'!N26/'12Mo Totals'!N$5</f>
        <v>1.3345948062116664</v>
      </c>
      <c r="P26" s="23">
        <f>'12Mo Totals'!O26/'12Mo Totals'!O$5</f>
        <v>1.4577790862618099</v>
      </c>
      <c r="Q26" s="23">
        <f>'12Mo Totals'!P26/'12Mo Totals'!P$5</f>
        <v>0.94502700985065147</v>
      </c>
      <c r="R26" s="23">
        <f>'12Mo Totals'!Q26/'12Mo Totals'!Q$5</f>
        <v>0.79541800643086813</v>
      </c>
      <c r="S26" s="23">
        <f>'12Mo Totals'!R26/'12Mo Totals'!R$5</f>
        <v>0.97890658631080496</v>
      </c>
      <c r="T26" s="23">
        <f>'12Mo Totals'!S26/'12Mo Totals'!S$5</f>
        <v>0.22794591113972956</v>
      </c>
      <c r="U26" s="23">
        <f>'12Mo Totals'!T26/'12Mo Totals'!T$5</f>
        <v>0.93797162692423786</v>
      </c>
      <c r="V26" s="23">
        <f>'12Mo Totals'!U26/'12Mo Totals'!U$5</f>
        <v>0.57315917704385488</v>
      </c>
      <c r="W26" s="23">
        <f>'12Mo Totals'!V26/'12Mo Totals'!V$5</f>
        <v>1.750733137829912</v>
      </c>
    </row>
    <row r="27" spans="1:23">
      <c r="A27" s="22">
        <f>'12Mo Totals'!A27</f>
        <v>40878</v>
      </c>
      <c r="B27" s="22">
        <f>'12Mo Totals'!B27</f>
        <v>41214</v>
      </c>
      <c r="C27" s="23">
        <f>'12Mo Totals'!W27/'12Mo Totals'!W$5</f>
        <v>0.9866608178541485</v>
      </c>
      <c r="D27" s="23">
        <f>'12Mo Totals'!C27/'12Mo Totals'!C$5</f>
        <v>0.93503836317135547</v>
      </c>
      <c r="E27" s="23">
        <f>'12Mo Totals'!D27/'12Mo Totals'!D$5</f>
        <v>0.56781609195402294</v>
      </c>
      <c r="F27" s="23">
        <f>'12Mo Totals'!E27/'12Mo Totals'!E$5</f>
        <v>-0.34522194223686758</v>
      </c>
      <c r="G27" s="23">
        <f>'12Mo Totals'!F27/'12Mo Totals'!F$5</f>
        <v>1.1736831987697041</v>
      </c>
      <c r="H27" s="23">
        <f>'12Mo Totals'!G27/'12Mo Totals'!G$5</f>
        <v>0.69435192403089785</v>
      </c>
      <c r="I27" s="23">
        <f>'12Mo Totals'!H27/'12Mo Totals'!H$5</f>
        <v>1.0041231055041089</v>
      </c>
      <c r="J27" s="23">
        <f>'12Mo Totals'!I27/'12Mo Totals'!I$5</f>
        <v>1.1356165126665823</v>
      </c>
      <c r="K27" s="23">
        <f>'12Mo Totals'!J27/'12Mo Totals'!J$5</f>
        <v>0.86570118774744742</v>
      </c>
      <c r="L27" s="23">
        <f>'12Mo Totals'!K27/'12Mo Totals'!K$5</f>
        <v>1.4331236253900057</v>
      </c>
      <c r="M27" s="23">
        <f>'12Mo Totals'!L27/'12Mo Totals'!L$5</f>
        <v>0.84560875040122463</v>
      </c>
      <c r="N27" s="23">
        <f>'12Mo Totals'!M27/'12Mo Totals'!M$5</f>
        <v>0.77635559692808942</v>
      </c>
      <c r="O27" s="23">
        <f>'12Mo Totals'!N27/'12Mo Totals'!N$5</f>
        <v>1.3471877854626126</v>
      </c>
      <c r="P27" s="23">
        <f>'12Mo Totals'!O27/'12Mo Totals'!O$5</f>
        <v>1.5771217514653535</v>
      </c>
      <c r="Q27" s="23">
        <f>'12Mo Totals'!P27/'12Mo Totals'!P$5</f>
        <v>0.93549412138544641</v>
      </c>
      <c r="R27" s="23">
        <f>'12Mo Totals'!Q27/'12Mo Totals'!Q$5</f>
        <v>0.81109324758842438</v>
      </c>
      <c r="S27" s="23">
        <f>'12Mo Totals'!R27/'12Mo Totals'!R$5</f>
        <v>0.96240493614578848</v>
      </c>
      <c r="T27" s="23">
        <f>'12Mo Totals'!S27/'12Mo Totals'!S$5</f>
        <v>0.22923374114616871</v>
      </c>
      <c r="U27" s="23">
        <f>'12Mo Totals'!T27/'12Mo Totals'!T$5</f>
        <v>0.94219740416540898</v>
      </c>
      <c r="V27" s="23">
        <f>'12Mo Totals'!U27/'12Mo Totals'!U$5</f>
        <v>0.5497428262046562</v>
      </c>
      <c r="W27" s="23">
        <f>'12Mo Totals'!V27/'12Mo Totals'!V$5</f>
        <v>1.7390029325513197</v>
      </c>
    </row>
    <row r="28" spans="1:23">
      <c r="A28" s="22">
        <f>'12Mo Totals'!A28</f>
        <v>40909</v>
      </c>
      <c r="B28" s="22">
        <f>'12Mo Totals'!B28</f>
        <v>41244</v>
      </c>
      <c r="C28" s="23">
        <f>'12Mo Totals'!W28/'12Mo Totals'!W$5</f>
        <v>1.0330443501335431</v>
      </c>
      <c r="D28" s="23">
        <f>'12Mo Totals'!C28/'12Mo Totals'!C$5</f>
        <v>0.98789428815004265</v>
      </c>
      <c r="E28" s="23">
        <f>'12Mo Totals'!D28/'12Mo Totals'!D$5</f>
        <v>0.52988505747126435</v>
      </c>
      <c r="F28" s="23">
        <f>'12Mo Totals'!E28/'12Mo Totals'!E$5</f>
        <v>0.34599728629579374</v>
      </c>
      <c r="G28" s="23">
        <f>'12Mo Totals'!F28/'12Mo Totals'!F$5</f>
        <v>1.0840061514802</v>
      </c>
      <c r="H28" s="23">
        <f>'12Mo Totals'!G28/'12Mo Totals'!G$5</f>
        <v>0.68976330522287577</v>
      </c>
      <c r="I28" s="23">
        <f>'12Mo Totals'!H28/'12Mo Totals'!H$5</f>
        <v>1.0891349061164137</v>
      </c>
      <c r="J28" s="23">
        <f>'12Mo Totals'!I28/'12Mo Totals'!I$5</f>
        <v>1.1143518434804622</v>
      </c>
      <c r="K28" s="23">
        <f>'12Mo Totals'!J28/'12Mo Totals'!J$5</f>
        <v>0.84132110856428421</v>
      </c>
      <c r="L28" s="23">
        <f>'12Mo Totals'!K28/'12Mo Totals'!K$5</f>
        <v>1.3827425707124956</v>
      </c>
      <c r="M28" s="23">
        <f>'12Mo Totals'!L28/'12Mo Totals'!L$5</f>
        <v>0.91719957531912788</v>
      </c>
      <c r="N28" s="23">
        <f>'12Mo Totals'!M28/'12Mo Totals'!M$5</f>
        <v>0.77821736094949967</v>
      </c>
      <c r="O28" s="23">
        <f>'12Mo Totals'!N28/'12Mo Totals'!N$5</f>
        <v>1.4800991778676758</v>
      </c>
      <c r="P28" s="23">
        <f>'12Mo Totals'!O28/'12Mo Totals'!O$5</f>
        <v>1.6597971254984878</v>
      </c>
      <c r="Q28" s="23">
        <f>'12Mo Totals'!P28/'12Mo Totals'!P$5</f>
        <v>0.89725664654167991</v>
      </c>
      <c r="R28" s="23">
        <f>'12Mo Totals'!Q28/'12Mo Totals'!Q$5</f>
        <v>0.91800643086816724</v>
      </c>
      <c r="S28" s="23">
        <f>'12Mo Totals'!R28/'12Mo Totals'!R$5</f>
        <v>1.0710288420146363</v>
      </c>
      <c r="T28" s="23">
        <f>'12Mo Totals'!S28/'12Mo Totals'!S$5</f>
        <v>0.38441725692208628</v>
      </c>
      <c r="U28" s="23">
        <f>'12Mo Totals'!T28/'12Mo Totals'!T$5</f>
        <v>0.94189556293389676</v>
      </c>
      <c r="V28" s="23">
        <f>'12Mo Totals'!U28/'12Mo Totals'!U$5</f>
        <v>0.59298863021115322</v>
      </c>
      <c r="W28" s="23">
        <f>'12Mo Totals'!V28/'12Mo Totals'!V$5</f>
        <v>1.7272727272727273</v>
      </c>
    </row>
    <row r="29" spans="1:23">
      <c r="A29" s="22">
        <f>'12Mo Totals'!A29</f>
        <v>40940</v>
      </c>
      <c r="B29" s="22">
        <f>'12Mo Totals'!B29</f>
        <v>41275</v>
      </c>
      <c r="C29" s="23">
        <f>'12Mo Totals'!W29/'12Mo Totals'!W$5</f>
        <v>1.0553750010804457</v>
      </c>
      <c r="D29" s="23">
        <f>'12Mo Totals'!C29/'12Mo Totals'!C$5</f>
        <v>1.0044330775788577</v>
      </c>
      <c r="E29" s="23">
        <f>'12Mo Totals'!D29/'12Mo Totals'!D$5</f>
        <v>0.61954022988505753</v>
      </c>
      <c r="F29" s="23">
        <f>'12Mo Totals'!E29/'12Mo Totals'!E$5</f>
        <v>0.45435161853072303</v>
      </c>
      <c r="G29" s="23">
        <f>'12Mo Totals'!F29/'12Mo Totals'!F$5</f>
        <v>1.0773740868896577</v>
      </c>
      <c r="H29" s="23">
        <f>'12Mo Totals'!G29/'12Mo Totals'!G$5</f>
        <v>0.68127701792927509</v>
      </c>
      <c r="I29" s="23">
        <f>'12Mo Totals'!H29/'12Mo Totals'!H$5</f>
        <v>1.1575405438707904</v>
      </c>
      <c r="J29" s="23">
        <f>'12Mo Totals'!I29/'12Mo Totals'!I$5</f>
        <v>1.0825271685080375</v>
      </c>
      <c r="K29" s="23">
        <f>'12Mo Totals'!J29/'12Mo Totals'!J$5</f>
        <v>0.91644092519274845</v>
      </c>
      <c r="L29" s="23">
        <f>'12Mo Totals'!K29/'12Mo Totals'!K$5</f>
        <v>1.3904659608204184</v>
      </c>
      <c r="M29" s="23">
        <f>'12Mo Totals'!L29/'12Mo Totals'!L$5</f>
        <v>0.94927285746030965</v>
      </c>
      <c r="N29" s="23">
        <f>'12Mo Totals'!M29/'12Mo Totals'!M$5</f>
        <v>0.80754014428671161</v>
      </c>
      <c r="O29" s="23">
        <f>'12Mo Totals'!N29/'12Mo Totals'!N$5</f>
        <v>1.533994519117839</v>
      </c>
      <c r="P29" s="23">
        <f>'12Mo Totals'!O29/'12Mo Totals'!O$5</f>
        <v>1.6642667879988224</v>
      </c>
      <c r="Q29" s="23">
        <f>'12Mo Totals'!P29/'12Mo Totals'!P$5</f>
        <v>0.85096917699396246</v>
      </c>
      <c r="R29" s="23">
        <f>'12Mo Totals'!Q29/'12Mo Totals'!Q$5</f>
        <v>0.90434083601286175</v>
      </c>
      <c r="S29" s="23">
        <f>'12Mo Totals'!R29/'12Mo Totals'!R$5</f>
        <v>1.0812168173339074</v>
      </c>
      <c r="T29" s="23">
        <f>'12Mo Totals'!S29/'12Mo Totals'!S$5</f>
        <v>0.37669027688345136</v>
      </c>
      <c r="U29" s="23">
        <f>'12Mo Totals'!T29/'12Mo Totals'!T$5</f>
        <v>0.84741925747057045</v>
      </c>
      <c r="V29" s="23">
        <f>'12Mo Totals'!U29/'12Mo Totals'!U$5</f>
        <v>0.60896047644829454</v>
      </c>
      <c r="W29" s="23">
        <f>'12Mo Totals'!V29/'12Mo Totals'!V$5</f>
        <v>1.8856304985337244</v>
      </c>
    </row>
    <row r="30" spans="1:23">
      <c r="A30" s="22">
        <f>'12Mo Totals'!A30</f>
        <v>40969</v>
      </c>
      <c r="B30" s="22">
        <f>'12Mo Totals'!B30</f>
        <v>41306</v>
      </c>
      <c r="C30" s="23">
        <f>'12Mo Totals'!W30/'12Mo Totals'!W$5</f>
        <v>1.0586487514369927</v>
      </c>
      <c r="D30" s="23">
        <f>'12Mo Totals'!C30/'12Mo Totals'!C$5</f>
        <v>0.93878942881500427</v>
      </c>
      <c r="E30" s="23">
        <f>'12Mo Totals'!D30/'12Mo Totals'!D$5</f>
        <v>0.56321839080459768</v>
      </c>
      <c r="F30" s="23">
        <f>'12Mo Totals'!E30/'12Mo Totals'!E$5</f>
        <v>0.45241325838340762</v>
      </c>
      <c r="G30" s="23">
        <f>'12Mo Totals'!F30/'12Mo Totals'!F$5</f>
        <v>1.058246828143022</v>
      </c>
      <c r="H30" s="23">
        <f>'12Mo Totals'!G30/'12Mo Totals'!G$5</f>
        <v>0.71352136630997098</v>
      </c>
      <c r="I30" s="23">
        <f>'12Mo Totals'!H30/'12Mo Totals'!H$5</f>
        <v>1.145673582741723</v>
      </c>
      <c r="J30" s="23">
        <f>'12Mo Totals'!I30/'12Mo Totals'!I$5</f>
        <v>1.0571940039419199</v>
      </c>
      <c r="K30" s="23">
        <f>'12Mo Totals'!J30/'12Mo Totals'!J$5</f>
        <v>0.91795165659512401</v>
      </c>
      <c r="L30" s="23">
        <f>'12Mo Totals'!K30/'12Mo Totals'!K$5</f>
        <v>1.5479515114316402</v>
      </c>
      <c r="M30" s="23">
        <f>'12Mo Totals'!L30/'12Mo Totals'!L$5</f>
        <v>0.94921113058936812</v>
      </c>
      <c r="N30" s="23">
        <f>'12Mo Totals'!M30/'12Mo Totals'!M$5</f>
        <v>0.80614382127065398</v>
      </c>
      <c r="O30" s="23">
        <f>'12Mo Totals'!N30/'12Mo Totals'!N$5</f>
        <v>1.5199008221323242</v>
      </c>
      <c r="P30" s="23">
        <f>'12Mo Totals'!O30/'12Mo Totals'!O$5</f>
        <v>1.668709686053047</v>
      </c>
      <c r="Q30" s="23">
        <f>'12Mo Totals'!P30/'12Mo Totals'!P$5</f>
        <v>0.84461391801715924</v>
      </c>
      <c r="R30" s="23">
        <f>'12Mo Totals'!Q30/'12Mo Totals'!Q$5</f>
        <v>0.872588424437299</v>
      </c>
      <c r="S30" s="23">
        <f>'12Mo Totals'!R30/'12Mo Totals'!R$5</f>
        <v>1.040177930836562</v>
      </c>
      <c r="T30" s="23">
        <f>'12Mo Totals'!S30/'12Mo Totals'!S$5</f>
        <v>0.38055376690276882</v>
      </c>
      <c r="U30" s="23">
        <f>'12Mo Totals'!T30/'12Mo Totals'!T$5</f>
        <v>0.82840325988530028</v>
      </c>
      <c r="V30" s="23">
        <f>'12Mo Totals'!U30/'12Mo Totals'!U$5</f>
        <v>0.64151326475365456</v>
      </c>
      <c r="W30" s="23">
        <f>'12Mo Totals'!V30/'12Mo Totals'!V$5</f>
        <v>1.9325513196480939</v>
      </c>
    </row>
    <row r="31" spans="1:23">
      <c r="A31" s="22">
        <f>'12Mo Totals'!A31</f>
        <v>41000</v>
      </c>
      <c r="B31" s="22">
        <f>'12Mo Totals'!B31</f>
        <v>41334</v>
      </c>
      <c r="C31" s="23">
        <f>'12Mo Totals'!W31/'12Mo Totals'!W$5</f>
        <v>1.0765236444728721</v>
      </c>
      <c r="D31" s="23">
        <f>'12Mo Totals'!C31/'12Mo Totals'!C$5</f>
        <v>0.862233589087809</v>
      </c>
      <c r="E31" s="23">
        <f>'12Mo Totals'!D31/'12Mo Totals'!D$5</f>
        <v>0.44137931034482758</v>
      </c>
      <c r="F31" s="23">
        <f>'12Mo Totals'!E31/'12Mo Totals'!E$5</f>
        <v>0.4136460554371002</v>
      </c>
      <c r="G31" s="23">
        <f>'12Mo Totals'!F31/'12Mo Totals'!F$5</f>
        <v>1.0835255670895809</v>
      </c>
      <c r="H31" s="23">
        <f>'12Mo Totals'!G31/'12Mo Totals'!G$5</f>
        <v>0.79973070654099643</v>
      </c>
      <c r="I31" s="23">
        <f>'12Mo Totals'!H31/'12Mo Totals'!H$5</f>
        <v>1.1481095324303574</v>
      </c>
      <c r="J31" s="23">
        <f>'12Mo Totals'!I31/'12Mo Totals'!I$5</f>
        <v>1.1052564960309568</v>
      </c>
      <c r="K31" s="23">
        <f>'12Mo Totals'!J31/'12Mo Totals'!J$5</f>
        <v>0.94222754740570958</v>
      </c>
      <c r="L31" s="23">
        <f>'12Mo Totals'!K31/'12Mo Totals'!K$5</f>
        <v>1.1974835046800676</v>
      </c>
      <c r="M31" s="23">
        <f>'12Mo Totals'!L31/'12Mo Totals'!L$5</f>
        <v>0.92964371250092592</v>
      </c>
      <c r="N31" s="23">
        <f>'12Mo Totals'!M31/'12Mo Totals'!M$5</f>
        <v>0.84000465441005356</v>
      </c>
      <c r="O31" s="23">
        <f>'12Mo Totals'!N31/'12Mo Totals'!N$5</f>
        <v>1.5705337335247291</v>
      </c>
      <c r="P31" s="23">
        <f>'12Mo Totals'!O31/'12Mo Totals'!O$5</f>
        <v>1.9101517544094424</v>
      </c>
      <c r="Q31" s="23">
        <f>'12Mo Totals'!P31/'12Mo Totals'!P$5</f>
        <v>0.84143628852875751</v>
      </c>
      <c r="R31" s="23">
        <f>'12Mo Totals'!Q31/'12Mo Totals'!Q$5</f>
        <v>0.8163183279742765</v>
      </c>
      <c r="S31" s="23">
        <f>'12Mo Totals'!R31/'12Mo Totals'!R$5</f>
        <v>0.9466207490314249</v>
      </c>
      <c r="T31" s="23">
        <f>'12Mo Totals'!S31/'12Mo Totals'!S$5</f>
        <v>0.37862202189311012</v>
      </c>
      <c r="U31" s="23">
        <f>'12Mo Totals'!T31/'12Mo Totals'!T$5</f>
        <v>0.81859341986115308</v>
      </c>
      <c r="V31" s="23">
        <f>'12Mo Totals'!U31/'12Mo Totals'!U$5</f>
        <v>0.62838386572820792</v>
      </c>
      <c r="W31" s="23">
        <f>'12Mo Totals'!V31/'12Mo Totals'!V$5</f>
        <v>1.7888563049853372</v>
      </c>
    </row>
    <row r="32" spans="1:23">
      <c r="A32" s="22">
        <f>'12Mo Totals'!A32</f>
        <v>41030</v>
      </c>
      <c r="B32" s="22">
        <f>'12Mo Totals'!B32</f>
        <v>41365</v>
      </c>
      <c r="C32" s="23">
        <f>'12Mo Totals'!W32/'12Mo Totals'!W$5</f>
        <v>1.0586293034150727</v>
      </c>
      <c r="D32" s="23">
        <f>'12Mo Totals'!C32/'12Mo Totals'!C$5</f>
        <v>0.84416027280477413</v>
      </c>
      <c r="E32" s="23">
        <f>'12Mo Totals'!D32/'12Mo Totals'!D$5</f>
        <v>0.45862068965517239</v>
      </c>
      <c r="F32" s="23">
        <f>'12Mo Totals'!E32/'12Mo Totals'!E$5</f>
        <v>0.34851715448730375</v>
      </c>
      <c r="G32" s="23">
        <f>'12Mo Totals'!F32/'12Mo Totals'!F$5</f>
        <v>1.0414263744713572</v>
      </c>
      <c r="H32" s="23">
        <f>'12Mo Totals'!G32/'12Mo Totals'!G$5</f>
        <v>0.8065339097158245</v>
      </c>
      <c r="I32" s="23">
        <f>'12Mo Totals'!H32/'12Mo Totals'!H$5</f>
        <v>1.1686681895301556</v>
      </c>
      <c r="J32" s="23">
        <f>'12Mo Totals'!I32/'12Mo Totals'!I$5</f>
        <v>1.1270997956711208</v>
      </c>
      <c r="K32" s="23">
        <f>'12Mo Totals'!J32/'12Mo Totals'!J$5</f>
        <v>0.82850593873723688</v>
      </c>
      <c r="L32" s="23">
        <f>'12Mo Totals'!K32/'12Mo Totals'!K$5</f>
        <v>1.1389187253848907</v>
      </c>
      <c r="M32" s="23">
        <f>'12Mo Totals'!L32/'12Mo Totals'!L$5</f>
        <v>0.95082837460803438</v>
      </c>
      <c r="N32" s="23">
        <f>'12Mo Totals'!M32/'12Mo Totals'!M$5</f>
        <v>0.80311845473586219</v>
      </c>
      <c r="O32" s="23">
        <f>'12Mo Totals'!N32/'12Mo Totals'!N$5</f>
        <v>1.3976901996607074</v>
      </c>
      <c r="P32" s="23">
        <f>'12Mo Totals'!O32/'12Mo Totals'!O$5</f>
        <v>1.8030672055241816</v>
      </c>
      <c r="Q32" s="23">
        <f>'12Mo Totals'!P32/'12Mo Totals'!P$5</f>
        <v>0.60671539031882216</v>
      </c>
      <c r="R32" s="23">
        <f>'12Mo Totals'!Q32/'12Mo Totals'!Q$5</f>
        <v>0.8512861736334405</v>
      </c>
      <c r="S32" s="23">
        <f>'12Mo Totals'!R32/'12Mo Totals'!R$5</f>
        <v>0.83541397618022672</v>
      </c>
      <c r="T32" s="23">
        <f>'12Mo Totals'!S32/'12Mo Totals'!S$5</f>
        <v>0.36445589182227944</v>
      </c>
      <c r="U32" s="23">
        <f>'12Mo Totals'!T32/'12Mo Totals'!T$5</f>
        <v>0.79655900996076068</v>
      </c>
      <c r="V32" s="23">
        <f>'12Mo Totals'!U32/'12Mo Totals'!U$5</f>
        <v>0.65978613968597721</v>
      </c>
      <c r="W32" s="23">
        <f>'12Mo Totals'!V32/'12Mo Totals'!V$5</f>
        <v>1.8181818181818181</v>
      </c>
    </row>
    <row r="33" spans="1:23">
      <c r="A33" s="22">
        <f>'12Mo Totals'!A33</f>
        <v>41061</v>
      </c>
      <c r="B33" s="22">
        <f>'12Mo Totals'!B33</f>
        <v>41395</v>
      </c>
      <c r="C33" s="23">
        <f>'12Mo Totals'!W33/'12Mo Totals'!W$5</f>
        <v>1.0086262781672184</v>
      </c>
      <c r="D33" s="23">
        <f>'12Mo Totals'!C33/'12Mo Totals'!C$5</f>
        <v>0.83086104006820116</v>
      </c>
      <c r="E33" s="23">
        <f>'12Mo Totals'!D33/'12Mo Totals'!D$5</f>
        <v>0.41379310344827586</v>
      </c>
      <c r="F33" s="23">
        <f>'12Mo Totals'!E33/'12Mo Totals'!E$5</f>
        <v>0.27544097693351427</v>
      </c>
      <c r="G33" s="23">
        <f>'12Mo Totals'!F33/'12Mo Totals'!F$5</f>
        <v>0.9881776239907728</v>
      </c>
      <c r="H33" s="23">
        <f>'12Mo Totals'!G33/'12Mo Totals'!G$5</f>
        <v>0.71802140174332085</v>
      </c>
      <c r="I33" s="23">
        <f>'12Mo Totals'!H33/'12Mo Totals'!H$5</f>
        <v>1.1247357895036161</v>
      </c>
      <c r="J33" s="23">
        <f>'12Mo Totals'!I33/'12Mo Totals'!I$5</f>
        <v>1.0362728965878885</v>
      </c>
      <c r="K33" s="23">
        <f>'12Mo Totals'!J33/'12Mo Totals'!J$5</f>
        <v>0.81063763284017498</v>
      </c>
      <c r="L33" s="23">
        <f>'12Mo Totals'!K33/'12Mo Totals'!K$5</f>
        <v>1.0685898419518183</v>
      </c>
      <c r="M33" s="23">
        <f>'12Mo Totals'!L33/'12Mo Totals'!L$5</f>
        <v>0.9263845337152169</v>
      </c>
      <c r="N33" s="23">
        <f>'12Mo Totals'!M33/'12Mo Totals'!M$5</f>
        <v>0.80905282755410757</v>
      </c>
      <c r="O33" s="23">
        <f>'12Mo Totals'!N33/'12Mo Totals'!N$5</f>
        <v>1.4432337204750099</v>
      </c>
      <c r="P33" s="23">
        <f>'12Mo Totals'!O33/'12Mo Totals'!O$5</f>
        <v>1.7266279474346278</v>
      </c>
      <c r="Q33" s="23">
        <f>'12Mo Totals'!P33/'12Mo Totals'!P$5</f>
        <v>0.60713907425060909</v>
      </c>
      <c r="R33" s="23">
        <f>'12Mo Totals'!Q33/'12Mo Totals'!Q$5</f>
        <v>0.4212218649517685</v>
      </c>
      <c r="S33" s="23">
        <f>'12Mo Totals'!R33/'12Mo Totals'!R$5</f>
        <v>0.82508250825082508</v>
      </c>
      <c r="T33" s="23">
        <f>'12Mo Totals'!S33/'12Mo Totals'!S$5</f>
        <v>-5.8596265292981328E-2</v>
      </c>
      <c r="U33" s="23">
        <f>'12Mo Totals'!T33/'12Mo Totals'!T$5</f>
        <v>0.83338364020525202</v>
      </c>
      <c r="V33" s="23">
        <f>'12Mo Totals'!U33/'12Mo Totals'!U$5</f>
        <v>0.65308608554412562</v>
      </c>
      <c r="W33" s="23">
        <f>'12Mo Totals'!V33/'12Mo Totals'!V$5</f>
        <v>1.8680351906158357</v>
      </c>
    </row>
    <row r="34" spans="1:23">
      <c r="A34" s="22">
        <f>'12Mo Totals'!A34</f>
        <v>41091</v>
      </c>
      <c r="B34" s="22">
        <f>'12Mo Totals'!B34</f>
        <v>41426</v>
      </c>
      <c r="C34" s="23">
        <f>'12Mo Totals'!W34/'12Mo Totals'!W$5</f>
        <v>1.0007692773115056</v>
      </c>
      <c r="D34" s="23">
        <f>'12Mo Totals'!C34/'12Mo Totals'!C$5</f>
        <v>0.8231884057971014</v>
      </c>
      <c r="E34" s="23">
        <f>'12Mo Totals'!D34/'12Mo Totals'!D$5</f>
        <v>0.4149425287356322</v>
      </c>
      <c r="F34" s="23">
        <f>'12Mo Totals'!E34/'12Mo Totals'!E$5</f>
        <v>0.23822446210505913</v>
      </c>
      <c r="G34" s="23">
        <f>'12Mo Totals'!F34/'12Mo Totals'!F$5</f>
        <v>1.0594963475586312</v>
      </c>
      <c r="H34" s="23">
        <f>'12Mo Totals'!G34/'12Mo Totals'!G$5</f>
        <v>0.72721635603429946</v>
      </c>
      <c r="I34" s="23">
        <f>'12Mo Totals'!H34/'12Mo Totals'!H$5</f>
        <v>1.0800640740073741</v>
      </c>
      <c r="J34" s="23">
        <f>'12Mo Totals'!I34/'12Mo Totals'!I$5</f>
        <v>1.1045693723667793</v>
      </c>
      <c r="K34" s="23">
        <f>'12Mo Totals'!J34/'12Mo Totals'!J$5</f>
        <v>0.73848718483017295</v>
      </c>
      <c r="L34" s="23">
        <f>'12Mo Totals'!K34/'12Mo Totals'!K$5</f>
        <v>1.0960564676998619</v>
      </c>
      <c r="M34" s="23">
        <f>'12Mo Totals'!L34/'12Mo Totals'!L$5</f>
        <v>0.89601491321201943</v>
      </c>
      <c r="N34" s="23">
        <f>'12Mo Totals'!M34/'12Mo Totals'!M$5</f>
        <v>0.84500814521759371</v>
      </c>
      <c r="O34" s="23">
        <f>'12Mo Totals'!N34/'12Mo Totals'!N$5</f>
        <v>1.4308364870155292</v>
      </c>
      <c r="P34" s="23">
        <f>'12Mo Totals'!O34/'12Mo Totals'!O$5</f>
        <v>1.7848406177234162</v>
      </c>
      <c r="Q34" s="23">
        <f>'12Mo Totals'!P34/'12Mo Totals'!P$5</f>
        <v>0.58118843342866222</v>
      </c>
      <c r="R34" s="23">
        <f>'12Mo Totals'!Q34/'12Mo Totals'!Q$5</f>
        <v>0.36334405144694532</v>
      </c>
      <c r="S34" s="23">
        <f>'12Mo Totals'!R34/'12Mo Totals'!R$5</f>
        <v>0.79121825226000864</v>
      </c>
      <c r="T34" s="23">
        <f>'12Mo Totals'!S34/'12Mo Totals'!S$5</f>
        <v>-1.03026400515132E-2</v>
      </c>
      <c r="U34" s="23">
        <f>'12Mo Totals'!T34/'12Mo Totals'!T$5</f>
        <v>0.89903410805916084</v>
      </c>
      <c r="V34" s="23">
        <f>'12Mo Totals'!U34/'12Mo Totals'!U$5</f>
        <v>0.47482403898213321</v>
      </c>
      <c r="W34" s="23">
        <f>'12Mo Totals'!V34/'12Mo Totals'!V$5</f>
        <v>1.9765395894428153</v>
      </c>
    </row>
    <row r="35" spans="1:23">
      <c r="A35" s="22">
        <f>'12Mo Totals'!A35</f>
        <v>41122</v>
      </c>
      <c r="B35" s="22">
        <f>'12Mo Totals'!B35</f>
        <v>41456</v>
      </c>
      <c r="C35" s="23">
        <f>'12Mo Totals'!W35/'12Mo Totals'!W$5</f>
        <v>0.99228561797170101</v>
      </c>
      <c r="D35" s="23">
        <f>'12Mo Totals'!C35/'12Mo Totals'!C$5</f>
        <v>0.8300085251491901</v>
      </c>
      <c r="E35" s="23">
        <f>'12Mo Totals'!D35/'12Mo Totals'!D$5</f>
        <v>0.41609195402298849</v>
      </c>
      <c r="F35" s="23">
        <f>'12Mo Totals'!E35/'12Mo Totals'!E$5</f>
        <v>0.23841829811979065</v>
      </c>
      <c r="G35" s="23">
        <f>'12Mo Totals'!F35/'12Mo Totals'!F$5</f>
        <v>1.0697808535178777</v>
      </c>
      <c r="H35" s="23">
        <f>'12Mo Totals'!G35/'12Mo Totals'!G$5</f>
        <v>0.73750974417121395</v>
      </c>
      <c r="I35" s="23">
        <f>'12Mo Totals'!H35/'12Mo Totals'!H$5</f>
        <v>1.0638370472877547</v>
      </c>
      <c r="J35" s="23">
        <f>'12Mo Totals'!I35/'12Mo Totals'!I$5</f>
        <v>1.0293474133410485</v>
      </c>
      <c r="K35" s="23">
        <f>'12Mo Totals'!J35/'12Mo Totals'!J$5</f>
        <v>0.77813086059595749</v>
      </c>
      <c r="L35" s="23">
        <f>'12Mo Totals'!K35/'12Mo Totals'!K$5</f>
        <v>1.1105825788962203</v>
      </c>
      <c r="M35" s="23">
        <f>'12Mo Totals'!L35/'12Mo Totals'!L$5</f>
        <v>0.90685415174933948</v>
      </c>
      <c r="N35" s="23">
        <f>'12Mo Totals'!M35/'12Mo Totals'!M$5</f>
        <v>0.83407028159180829</v>
      </c>
      <c r="O35" s="23">
        <f>'12Mo Totals'!N35/'12Mo Totals'!N$5</f>
        <v>1.4535429988255253</v>
      </c>
      <c r="P35" s="23">
        <f>'12Mo Totals'!O35/'12Mo Totals'!O$5</f>
        <v>1.7738939592645131</v>
      </c>
      <c r="Q35" s="23">
        <f>'12Mo Totals'!P35/'12Mo Totals'!P$5</f>
        <v>0.58478974684885077</v>
      </c>
      <c r="R35" s="23">
        <f>'12Mo Totals'!Q35/'12Mo Totals'!Q$5</f>
        <v>0.35530546623794212</v>
      </c>
      <c r="S35" s="23">
        <f>'12Mo Totals'!R35/'12Mo Totals'!R$5</f>
        <v>0.80944181374659208</v>
      </c>
      <c r="T35" s="23">
        <f>'12Mo Totals'!S35/'12Mo Totals'!S$5</f>
        <v>7.791371538956858E-2</v>
      </c>
      <c r="U35" s="23">
        <f>'12Mo Totals'!T35/'12Mo Totals'!T$5</f>
        <v>0.89737398128584367</v>
      </c>
      <c r="V35" s="23">
        <f>'12Mo Totals'!U35/'12Mo Totals'!U$5</f>
        <v>0.41932864103952355</v>
      </c>
      <c r="W35" s="23">
        <f>'12Mo Totals'!V35/'12Mo Totals'!V$5</f>
        <v>1.9736070381231672</v>
      </c>
    </row>
    <row r="36" spans="1:23">
      <c r="A36" s="22">
        <f>'12Mo Totals'!A36</f>
        <v>41153</v>
      </c>
      <c r="B36" s="22">
        <f>'12Mo Totals'!B36</f>
        <v>41487</v>
      </c>
      <c r="C36" s="23">
        <f>'12Mo Totals'!W36/'12Mo Totals'!W$5</f>
        <v>1.0064221690162758</v>
      </c>
      <c r="D36" s="23">
        <f>'12Mo Totals'!C36/'12Mo Totals'!C$5</f>
        <v>0.8796248934356351</v>
      </c>
      <c r="E36" s="23">
        <f>'12Mo Totals'!D36/'12Mo Totals'!D$5</f>
        <v>0.41034482758620688</v>
      </c>
      <c r="F36" s="23">
        <f>'12Mo Totals'!E36/'12Mo Totals'!E$5</f>
        <v>0.3012211668928087</v>
      </c>
      <c r="G36" s="23">
        <f>'12Mo Totals'!F36/'12Mo Totals'!F$5</f>
        <v>1.0776624375240291</v>
      </c>
      <c r="H36" s="23">
        <f>'12Mo Totals'!G36/'12Mo Totals'!G$5</f>
        <v>0.73332860888668416</v>
      </c>
      <c r="I36" s="23">
        <f>'12Mo Totals'!H36/'12Mo Totals'!H$5</f>
        <v>1.0572400784811806</v>
      </c>
      <c r="J36" s="23">
        <f>'12Mo Totals'!I36/'12Mo Totals'!I$5</f>
        <v>1.006075619767463</v>
      </c>
      <c r="K36" s="23">
        <f>'12Mo Totals'!J36/'12Mo Totals'!J$5</f>
        <v>0.79214419670764746</v>
      </c>
      <c r="L36" s="23">
        <f>'12Mo Totals'!K36/'12Mo Totals'!K$5</f>
        <v>1.2370211242391693</v>
      </c>
      <c r="M36" s="23">
        <f>'12Mo Totals'!L36/'12Mo Totals'!L$5</f>
        <v>0.96135897879064713</v>
      </c>
      <c r="N36" s="23">
        <f>'12Mo Totals'!M36/'12Mo Totals'!M$5</f>
        <v>0.91575517803118456</v>
      </c>
      <c r="O36" s="23">
        <f>'12Mo Totals'!N36/'12Mo Totals'!N$5</f>
        <v>1.4632650398016442</v>
      </c>
      <c r="P36" s="23">
        <f>'12Mo Totals'!O36/'12Mo Totals'!O$5</f>
        <v>1.7728769103123412</v>
      </c>
      <c r="Q36" s="23">
        <f>'12Mo Totals'!P36/'12Mo Totals'!P$5</f>
        <v>0.59103908484270729</v>
      </c>
      <c r="R36" s="23">
        <f>'12Mo Totals'!Q36/'12Mo Totals'!Q$5</f>
        <v>0.38464630225080387</v>
      </c>
      <c r="S36" s="23">
        <f>'12Mo Totals'!R36/'12Mo Totals'!R$5</f>
        <v>0.80757640981489454</v>
      </c>
      <c r="T36" s="23">
        <f>'12Mo Totals'!S36/'12Mo Totals'!S$5</f>
        <v>7.4694140373470705E-2</v>
      </c>
      <c r="U36" s="23">
        <f>'12Mo Totals'!T36/'12Mo Totals'!T$5</f>
        <v>0.89858134621189256</v>
      </c>
      <c r="V36" s="23">
        <f>'12Mo Totals'!U36/'12Mo Totals'!U$5</f>
        <v>0.41783974011911207</v>
      </c>
      <c r="W36" s="23">
        <f>'12Mo Totals'!V36/'12Mo Totals'!V$5</f>
        <v>1.9765395894428153</v>
      </c>
    </row>
    <row r="37" spans="1:23">
      <c r="A37" s="22">
        <f>'12Mo Totals'!A37</f>
        <v>41183</v>
      </c>
      <c r="B37" s="22">
        <f>'12Mo Totals'!B37</f>
        <v>41518</v>
      </c>
      <c r="C37" s="23">
        <f>'12Mo Totals'!W37/'12Mo Totals'!W$5</f>
        <v>1.0360069321393688</v>
      </c>
      <c r="D37" s="23">
        <f>'12Mo Totals'!C37/'12Mo Totals'!C$5</f>
        <v>0.82335890878090368</v>
      </c>
      <c r="E37" s="23">
        <f>'12Mo Totals'!D37/'12Mo Totals'!D$5</f>
        <v>0.36666666666666664</v>
      </c>
      <c r="F37" s="23">
        <f>'12Mo Totals'!E37/'12Mo Totals'!E$5</f>
        <v>0.23124636557472378</v>
      </c>
      <c r="G37" s="23">
        <f>'12Mo Totals'!F37/'12Mo Totals'!F$5</f>
        <v>1.2704728950403692</v>
      </c>
      <c r="H37" s="23">
        <f>'12Mo Totals'!G37/'12Mo Totals'!G$5</f>
        <v>0.76224222237970374</v>
      </c>
      <c r="I37" s="23">
        <f>'12Mo Totals'!H37/'12Mo Totals'!H$5</f>
        <v>1.0586049685790926</v>
      </c>
      <c r="J37" s="23">
        <f>'12Mo Totals'!I37/'12Mo Totals'!I$5</f>
        <v>1.0555666057899209</v>
      </c>
      <c r="K37" s="23">
        <f>'12Mo Totals'!J37/'12Mo Totals'!J$5</f>
        <v>0.77500520941862883</v>
      </c>
      <c r="L37" s="23">
        <f>'12Mo Totals'!K37/'12Mo Totals'!K$5</f>
        <v>1.1632653061224489</v>
      </c>
      <c r="M37" s="23">
        <f>'12Mo Totals'!L37/'12Mo Totals'!L$5</f>
        <v>0.99339522480926401</v>
      </c>
      <c r="N37" s="23">
        <f>'12Mo Totals'!M37/'12Mo Totals'!M$5</f>
        <v>1.1065859902257389</v>
      </c>
      <c r="O37" s="23">
        <f>'12Mo Totals'!N37/'12Mo Totals'!N$5</f>
        <v>1.4277045543520814</v>
      </c>
      <c r="P37" s="23">
        <f>'12Mo Totals'!O37/'12Mo Totals'!O$5</f>
        <v>1.8969301180312073</v>
      </c>
      <c r="Q37" s="23">
        <f>'12Mo Totals'!P37/'12Mo Totals'!P$5</f>
        <v>0.63192458426014197</v>
      </c>
      <c r="R37" s="23">
        <f>'12Mo Totals'!Q37/'12Mo Totals'!Q$5</f>
        <v>0.42684887459807075</v>
      </c>
      <c r="S37" s="23">
        <f>'12Mo Totals'!R37/'12Mo Totals'!R$5</f>
        <v>0.85177213373511262</v>
      </c>
      <c r="T37" s="23">
        <f>'12Mo Totals'!S37/'12Mo Totals'!S$5</f>
        <v>1.3522215067611075E-2</v>
      </c>
      <c r="U37" s="23">
        <f>'12Mo Totals'!T37/'12Mo Totals'!T$5</f>
        <v>0.82583760941744644</v>
      </c>
      <c r="V37" s="23">
        <f>'12Mo Totals'!U37/'12Mo Totals'!U$5</f>
        <v>0.48896859772604223</v>
      </c>
      <c r="W37" s="23">
        <f>'12Mo Totals'!V37/'12Mo Totals'!V$5</f>
        <v>2.1964809384164221</v>
      </c>
    </row>
    <row r="38" spans="1:23">
      <c r="A38" s="22">
        <f>'12Mo Totals'!A38</f>
        <v>41214</v>
      </c>
      <c r="B38" s="22">
        <f>'12Mo Totals'!B38</f>
        <v>41548</v>
      </c>
      <c r="C38" s="23">
        <f>'12Mo Totals'!W38/'12Mo Totals'!W$5</f>
        <v>1.0172784870303302</v>
      </c>
      <c r="D38" s="23">
        <f>'12Mo Totals'!C38/'12Mo Totals'!C$5</f>
        <v>0.90605285592497864</v>
      </c>
      <c r="E38" s="23">
        <f>'12Mo Totals'!D38/'12Mo Totals'!D$5</f>
        <v>0.39885057471264368</v>
      </c>
      <c r="F38" s="23">
        <f>'12Mo Totals'!E38/'12Mo Totals'!E$5</f>
        <v>0.19344834270207403</v>
      </c>
      <c r="G38" s="23">
        <f>'12Mo Totals'!F38/'12Mo Totals'!F$5</f>
        <v>1.2260668973471742</v>
      </c>
      <c r="H38" s="23">
        <f>'12Mo Totals'!G38/'12Mo Totals'!G$5</f>
        <v>0.76890369215505638</v>
      </c>
      <c r="I38" s="23">
        <f>'12Mo Totals'!H38/'12Mo Totals'!H$5</f>
        <v>1.0494867444527645</v>
      </c>
      <c r="J38" s="23">
        <f>'12Mo Totals'!I38/'12Mo Totals'!I$5</f>
        <v>1.0368153626385548</v>
      </c>
      <c r="K38" s="23">
        <f>'12Mo Totals'!J38/'12Mo Totals'!J$5</f>
        <v>0.75744946863929985</v>
      </c>
      <c r="L38" s="23">
        <f>'12Mo Totals'!K38/'12Mo Totals'!K$5</f>
        <v>1.1070533476548514</v>
      </c>
      <c r="M38" s="23">
        <f>'12Mo Totals'!L38/'12Mo Totals'!L$5</f>
        <v>0.96459346682797953</v>
      </c>
      <c r="N38" s="23">
        <f>'12Mo Totals'!M38/'12Mo Totals'!M$5</f>
        <v>1.118803816616244</v>
      </c>
      <c r="O38" s="23">
        <f>'12Mo Totals'!N38/'12Mo Totals'!N$5</f>
        <v>1.3573013180216624</v>
      </c>
      <c r="P38" s="23">
        <f>'12Mo Totals'!O38/'12Mo Totals'!O$5</f>
        <v>1.8324813317988384</v>
      </c>
      <c r="Q38" s="23">
        <f>'12Mo Totals'!P38/'12Mo Totals'!P$5</f>
        <v>0.63287787310666244</v>
      </c>
      <c r="R38" s="23">
        <f>'12Mo Totals'!Q38/'12Mo Totals'!Q$5</f>
        <v>0.41840836012861737</v>
      </c>
      <c r="S38" s="23">
        <f>'12Mo Totals'!R38/'12Mo Totals'!R$5</f>
        <v>0.85019371502367624</v>
      </c>
      <c r="T38" s="23">
        <f>'12Mo Totals'!S38/'12Mo Totals'!S$5</f>
        <v>8.3708950418544745E-3</v>
      </c>
      <c r="U38" s="23">
        <f>'12Mo Totals'!T38/'12Mo Totals'!T$5</f>
        <v>0.8201026260187142</v>
      </c>
      <c r="V38" s="23">
        <f>'12Mo Totals'!U38/'12Mo Totals'!U$5</f>
        <v>0.51021927449918791</v>
      </c>
      <c r="W38" s="23">
        <f>'12Mo Totals'!V38/'12Mo Totals'!V$5</f>
        <v>2.2170087976539588</v>
      </c>
    </row>
    <row r="39" spans="1:23">
      <c r="A39" s="22">
        <f>'12Mo Totals'!A39</f>
        <v>41244</v>
      </c>
      <c r="B39" s="22">
        <f>'12Mo Totals'!B39</f>
        <v>41579</v>
      </c>
      <c r="C39" s="23">
        <f>'12Mo Totals'!W39/'12Mo Totals'!W$5</f>
        <v>0.9787757254112176</v>
      </c>
      <c r="D39" s="23">
        <f>'12Mo Totals'!C39/'12Mo Totals'!C$5</f>
        <v>0.98465473145780047</v>
      </c>
      <c r="E39" s="23">
        <f>'12Mo Totals'!D39/'12Mo Totals'!D$5</f>
        <v>0.36666666666666664</v>
      </c>
      <c r="F39" s="23">
        <f>'12Mo Totals'!E39/'12Mo Totals'!E$5</f>
        <v>0.17464624927311495</v>
      </c>
      <c r="G39" s="23">
        <f>'12Mo Totals'!F39/'12Mo Totals'!F$5</f>
        <v>1.1742599000384468</v>
      </c>
      <c r="H39" s="23">
        <f>'12Mo Totals'!G39/'12Mo Totals'!G$5</f>
        <v>0.69766494224363973</v>
      </c>
      <c r="I39" s="23">
        <f>'12Mo Totals'!H39/'12Mo Totals'!H$5</f>
        <v>1.0364728965053127</v>
      </c>
      <c r="J39" s="23">
        <f>'12Mo Totals'!I39/'12Mo Totals'!I$5</f>
        <v>1.0430537222212177</v>
      </c>
      <c r="K39" s="23">
        <f>'12Mo Totals'!J39/'12Mo Totals'!J$5</f>
        <v>0.70556365909564489</v>
      </c>
      <c r="L39" s="23">
        <f>'12Mo Totals'!K39/'12Mo Totals'!K$5</f>
        <v>1.1208122346683034</v>
      </c>
      <c r="M39" s="23">
        <f>'12Mo Totals'!L39/'12Mo Totals'!L$5</f>
        <v>0.91752055504802355</v>
      </c>
      <c r="N39" s="23">
        <f>'12Mo Totals'!M39/'12Mo Totals'!M$5</f>
        <v>1.0890155922736793</v>
      </c>
      <c r="O39" s="23">
        <f>'12Mo Totals'!N39/'12Mo Totals'!N$5</f>
        <v>1.2966201226673626</v>
      </c>
      <c r="P39" s="23">
        <f>'12Mo Totals'!O39/'12Mo Totals'!O$5</f>
        <v>1.6575489120252656</v>
      </c>
      <c r="Q39" s="23">
        <f>'12Mo Totals'!P39/'12Mo Totals'!P$5</f>
        <v>0.64008049994703953</v>
      </c>
      <c r="R39" s="23">
        <f>'12Mo Totals'!Q39/'12Mo Totals'!Q$5</f>
        <v>0.422427652733119</v>
      </c>
      <c r="S39" s="23">
        <f>'12Mo Totals'!R39/'12Mo Totals'!R$5</f>
        <v>0.82364758214951928</v>
      </c>
      <c r="T39" s="23">
        <f>'12Mo Totals'!S39/'12Mo Totals'!S$5</f>
        <v>-2.06052801030264E-2</v>
      </c>
      <c r="U39" s="23">
        <f>'12Mo Totals'!T39/'12Mo Totals'!T$5</f>
        <v>0.78448536070027164</v>
      </c>
      <c r="V39" s="23">
        <f>'12Mo Totals'!U39/'12Mo Totals'!U$5</f>
        <v>0.51515971846237141</v>
      </c>
      <c r="W39" s="23">
        <f>'12Mo Totals'!V39/'12Mo Totals'!V$5</f>
        <v>2.2551319648093844</v>
      </c>
    </row>
    <row r="40" spans="1:23">
      <c r="A40" s="22">
        <f>'12Mo Totals'!A40</f>
        <v>41275</v>
      </c>
      <c r="B40" s="22">
        <f>'12Mo Totals'!B40</f>
        <v>41609</v>
      </c>
      <c r="C40" s="23">
        <f>'12Mo Totals'!W40/'12Mo Totals'!W$5</f>
        <v>0.96557267941880665</v>
      </c>
      <c r="D40" s="23">
        <f>'12Mo Totals'!C40/'12Mo Totals'!C$5</f>
        <v>1.0044330775788577</v>
      </c>
      <c r="E40" s="23">
        <f>'12Mo Totals'!D40/'12Mo Totals'!D$5</f>
        <v>0.43103448275862066</v>
      </c>
      <c r="F40" s="23">
        <f>'12Mo Totals'!E40/'12Mo Totals'!E$5</f>
        <v>0.19015313045163793</v>
      </c>
      <c r="G40" s="23">
        <f>'12Mo Totals'!F40/'12Mo Totals'!F$5</f>
        <v>1.1806997308727412</v>
      </c>
      <c r="H40" s="23">
        <f>'12Mo Totals'!G40/'12Mo Totals'!G$5</f>
        <v>0.72507263836723124</v>
      </c>
      <c r="I40" s="23">
        <f>'12Mo Totals'!H40/'12Mo Totals'!H$5</f>
        <v>1.0142081267831247</v>
      </c>
      <c r="J40" s="23">
        <f>'12Mo Totals'!I40/'12Mo Totals'!I$5</f>
        <v>0.99258629730756021</v>
      </c>
      <c r="K40" s="23">
        <f>'12Mo Totals'!J40/'12Mo Totals'!J$5</f>
        <v>0.77271306522192118</v>
      </c>
      <c r="L40" s="23">
        <f>'12Mo Totals'!K40/'12Mo Totals'!K$5</f>
        <v>1.1510408674748094</v>
      </c>
      <c r="M40" s="23">
        <f>'12Mo Totals'!L40/'12Mo Totals'!L$5</f>
        <v>0.9076319103232019</v>
      </c>
      <c r="N40" s="23">
        <f>'12Mo Totals'!M40/'12Mo Totals'!M$5</f>
        <v>1.1892017686758203</v>
      </c>
      <c r="O40" s="23">
        <f>'12Mo Totals'!N40/'12Mo Totals'!N$5</f>
        <v>1.2119274435599634</v>
      </c>
      <c r="P40" s="23">
        <f>'12Mo Totals'!O40/'12Mo Totals'!O$5</f>
        <v>1.5410968070015791</v>
      </c>
      <c r="Q40" s="23">
        <f>'12Mo Totals'!P40/'12Mo Totals'!P$5</f>
        <v>0.73307912297426125</v>
      </c>
      <c r="R40" s="23">
        <f>'12Mo Totals'!Q40/'12Mo Totals'!Q$5</f>
        <v>0.29260450160771706</v>
      </c>
      <c r="S40" s="23">
        <f>'12Mo Totals'!R40/'12Mo Totals'!R$5</f>
        <v>0.66939302625914765</v>
      </c>
      <c r="T40" s="23">
        <f>'12Mo Totals'!S40/'12Mo Totals'!S$5</f>
        <v>7.7269800386349004E-3</v>
      </c>
      <c r="U40" s="23">
        <f>'12Mo Totals'!T40/'12Mo Totals'!T$5</f>
        <v>0.8409296709930576</v>
      </c>
      <c r="V40" s="23">
        <f>'12Mo Totals'!U40/'12Mo Totals'!U$5</f>
        <v>0.56794802382241472</v>
      </c>
      <c r="W40" s="23">
        <f>'12Mo Totals'!V40/'12Mo Totals'!V$5</f>
        <v>2.8211143695014664</v>
      </c>
    </row>
    <row r="41" spans="1:23">
      <c r="A41" s="22">
        <f>'12Mo Totals'!A41</f>
        <v>41306</v>
      </c>
      <c r="B41" s="22">
        <f>'12Mo Totals'!B41</f>
        <v>41640</v>
      </c>
      <c r="C41" s="23">
        <f>'12Mo Totals'!W41/'12Mo Totals'!W$5</f>
        <v>0.91438548572515188</v>
      </c>
      <c r="D41" s="23">
        <f>'12Mo Totals'!C41/'12Mo Totals'!C$5</f>
        <v>1.0455242966751919</v>
      </c>
      <c r="E41" s="23">
        <f>'12Mo Totals'!D41/'12Mo Totals'!D$5</f>
        <v>0.51034482758620692</v>
      </c>
      <c r="F41" s="23">
        <f>'12Mo Totals'!E41/'12Mo Totals'!E$5</f>
        <v>0</v>
      </c>
      <c r="G41" s="23">
        <f>'12Mo Totals'!F41/'12Mo Totals'!F$5</f>
        <v>1.0828527489427144</v>
      </c>
      <c r="H41" s="23">
        <f>'12Mo Totals'!G41/'12Mo Totals'!G$5</f>
        <v>0.51640564098929909</v>
      </c>
      <c r="I41" s="23">
        <f>'12Mo Totals'!H41/'12Mo Totals'!H$5</f>
        <v>0.97646512421447729</v>
      </c>
      <c r="J41" s="23">
        <f>'12Mo Totals'!I41/'12Mo Totals'!I$5</f>
        <v>0.93908106251017121</v>
      </c>
      <c r="K41" s="23">
        <f>'12Mo Totals'!J41/'12Mo Totals'!J$5</f>
        <v>0.76755574077932898</v>
      </c>
      <c r="L41" s="23">
        <f>'12Mo Totals'!K41/'12Mo Totals'!K$5</f>
        <v>1.3510817860978979</v>
      </c>
      <c r="M41" s="23">
        <f>'12Mo Totals'!L41/'12Mo Totals'!L$5</f>
        <v>0.8435100367892151</v>
      </c>
      <c r="N41" s="23">
        <f>'12Mo Totals'!M41/'12Mo Totals'!M$5</f>
        <v>1.3228996974633465</v>
      </c>
      <c r="O41" s="23">
        <f>'12Mo Totals'!N41/'12Mo Totals'!N$5</f>
        <v>1.1080516768889468</v>
      </c>
      <c r="P41" s="23">
        <f>'12Mo Totals'!O41/'12Mo Totals'!O$5</f>
        <v>1.5442282471964244</v>
      </c>
      <c r="Q41" s="23">
        <f>'12Mo Totals'!P41/'12Mo Totals'!P$5</f>
        <v>0.74886134943332272</v>
      </c>
      <c r="R41" s="23">
        <f>'12Mo Totals'!Q41/'12Mo Totals'!Q$5</f>
        <v>0.11856913183279742</v>
      </c>
      <c r="S41" s="23">
        <f>'12Mo Totals'!R41/'12Mo Totals'!R$5</f>
        <v>0.66996699669966997</v>
      </c>
      <c r="T41" s="23">
        <f>'12Mo Totals'!S41/'12Mo Totals'!S$5</f>
        <v>-3.2195750160978753E-2</v>
      </c>
      <c r="U41" s="23">
        <f>'12Mo Totals'!T41/'12Mo Totals'!T$5</f>
        <v>0.88167823724720795</v>
      </c>
      <c r="V41" s="23">
        <f>'12Mo Totals'!U41/'12Mo Totals'!U$5</f>
        <v>0.46934217650243637</v>
      </c>
      <c r="W41" s="23">
        <f>'12Mo Totals'!V41/'12Mo Totals'!V$5</f>
        <v>2.6979472140762462</v>
      </c>
    </row>
    <row r="42" spans="1:23">
      <c r="A42" s="22">
        <f>'12Mo Totals'!A42</f>
        <v>41334</v>
      </c>
      <c r="B42" s="22">
        <f>'12Mo Totals'!B42</f>
        <v>41671</v>
      </c>
      <c r="C42" s="23">
        <f>'12Mo Totals'!W42/'12Mo Totals'!W$5</f>
        <v>0.91199770081163078</v>
      </c>
      <c r="D42" s="23">
        <f>'12Mo Totals'!C42/'12Mo Totals'!C$5</f>
        <v>1.1239556692242114</v>
      </c>
      <c r="E42" s="23">
        <f>'12Mo Totals'!D42/'12Mo Totals'!D$5</f>
        <v>0.61954022988505753</v>
      </c>
      <c r="F42" s="23">
        <f>'12Mo Totals'!E42/'12Mo Totals'!E$5</f>
        <v>-1.1630160883892228E-3</v>
      </c>
      <c r="G42" s="23">
        <f>'12Mo Totals'!F42/'12Mo Totals'!F$5</f>
        <v>1.0664167627835448</v>
      </c>
      <c r="H42" s="23">
        <f>'12Mo Totals'!G42/'12Mo Totals'!G$5</f>
        <v>0.49472043086953443</v>
      </c>
      <c r="I42" s="23">
        <f>'12Mo Totals'!H42/'12Mo Totals'!H$5</f>
        <v>0.96601992360406808</v>
      </c>
      <c r="J42" s="23">
        <f>'12Mo Totals'!I42/'12Mo Totals'!I$5</f>
        <v>0.92539283583169085</v>
      </c>
      <c r="K42" s="23">
        <f>'12Mo Totals'!J42/'12Mo Totals'!J$5</f>
        <v>0.76552406751406543</v>
      </c>
      <c r="L42" s="23">
        <f>'12Mo Totals'!K42/'12Mo Totals'!K$5</f>
        <v>1.579254258094215</v>
      </c>
      <c r="M42" s="23">
        <f>'12Mo Totals'!L42/'12Mo Totals'!L$5</f>
        <v>0.80217772400681464</v>
      </c>
      <c r="N42" s="23">
        <f>'12Mo Totals'!M42/'12Mo Totals'!M$5</f>
        <v>1.3202234116825693</v>
      </c>
      <c r="O42" s="23">
        <f>'12Mo Totals'!N42/'12Mo Totals'!N$5</f>
        <v>1.0878898603680021</v>
      </c>
      <c r="P42" s="23">
        <f>'12Mo Totals'!O42/'12Mo Totals'!O$5</f>
        <v>1.5856863742204854</v>
      </c>
      <c r="Q42" s="23">
        <f>'12Mo Totals'!P42/'12Mo Totals'!P$5</f>
        <v>0.71888571125940048</v>
      </c>
      <c r="R42" s="23">
        <f>'12Mo Totals'!Q42/'12Mo Totals'!Q$5</f>
        <v>0.13866559485530547</v>
      </c>
      <c r="S42" s="23">
        <f>'12Mo Totals'!R42/'12Mo Totals'!R$5</f>
        <v>0.6391160855215956</v>
      </c>
      <c r="T42" s="23">
        <f>'12Mo Totals'!S42/'12Mo Totals'!S$5</f>
        <v>-3.5415325177076629E-2</v>
      </c>
      <c r="U42" s="23">
        <f>'12Mo Totals'!T42/'12Mo Totals'!T$5</f>
        <v>0.88077271355267128</v>
      </c>
      <c r="V42" s="23">
        <f>'12Mo Totals'!U42/'12Mo Totals'!U$5</f>
        <v>0.45675419599350298</v>
      </c>
      <c r="W42" s="23">
        <f>'12Mo Totals'!V42/'12Mo Totals'!V$5</f>
        <v>2.563049853372434</v>
      </c>
    </row>
    <row r="43" spans="1:23">
      <c r="A43" s="22">
        <f>'12Mo Totals'!A43</f>
        <v>41365</v>
      </c>
      <c r="B43" s="22">
        <f>'12Mo Totals'!B43</f>
        <v>41699</v>
      </c>
      <c r="C43" s="23">
        <f>'12Mo Totals'!W43/'12Mo Totals'!W$5</f>
        <v>0.92979264086850544</v>
      </c>
      <c r="D43" s="23">
        <f>'12Mo Totals'!C43/'12Mo Totals'!C$5</f>
        <v>1.1491901108269396</v>
      </c>
      <c r="E43" s="23">
        <f>'12Mo Totals'!D43/'12Mo Totals'!D$5</f>
        <v>0.67586206896551726</v>
      </c>
      <c r="F43" s="23">
        <f>'12Mo Totals'!E43/'12Mo Totals'!E$5</f>
        <v>-6.764876914130645E-2</v>
      </c>
      <c r="G43" s="23">
        <f>'12Mo Totals'!F43/'12Mo Totals'!F$5</f>
        <v>1.0585351787773933</v>
      </c>
      <c r="H43" s="23">
        <f>'12Mo Totals'!G43/'12Mo Totals'!G$5</f>
        <v>0.44234993976330522</v>
      </c>
      <c r="I43" s="23">
        <f>'12Mo Totals'!H43/'12Mo Totals'!H$5</f>
        <v>0.99139360966038881</v>
      </c>
      <c r="J43" s="23">
        <f>'12Mo Totals'!I43/'12Mo Totals'!I$5</f>
        <v>1.1590329638536789</v>
      </c>
      <c r="K43" s="23">
        <f>'12Mo Totals'!J43/'12Mo Totals'!J$5</f>
        <v>0.78969576995207336</v>
      </c>
      <c r="L43" s="23">
        <f>'12Mo Totals'!K43/'12Mo Totals'!K$5</f>
        <v>1.5578231292517006</v>
      </c>
      <c r="M43" s="23">
        <f>'12Mo Totals'!L43/'12Mo Totals'!L$5</f>
        <v>0.83205352954248046</v>
      </c>
      <c r="N43" s="23">
        <f>'12Mo Totals'!M43/'12Mo Totals'!M$5</f>
        <v>1.3799162206190365</v>
      </c>
      <c r="O43" s="23">
        <f>'12Mo Totals'!N43/'12Mo Totals'!N$5</f>
        <v>1.0935664883205012</v>
      </c>
      <c r="P43" s="23">
        <f>'12Mo Totals'!O43/'12Mo Totals'!O$5</f>
        <v>1.3764954634263844</v>
      </c>
      <c r="Q43" s="23">
        <f>'12Mo Totals'!P43/'12Mo Totals'!P$5</f>
        <v>0.70342124774917913</v>
      </c>
      <c r="R43" s="23">
        <f>'12Mo Totals'!Q43/'12Mo Totals'!Q$5</f>
        <v>0.20016077170418006</v>
      </c>
      <c r="S43" s="23">
        <f>'12Mo Totals'!R43/'12Mo Totals'!R$5</f>
        <v>0.63940307074185676</v>
      </c>
      <c r="T43" s="23">
        <f>'12Mo Totals'!S43/'12Mo Totals'!S$5</f>
        <v>-6.8254990341274954E-2</v>
      </c>
      <c r="U43" s="23">
        <f>'12Mo Totals'!T43/'12Mo Totals'!T$5</f>
        <v>0.88303652278901301</v>
      </c>
      <c r="V43" s="23">
        <f>'12Mo Totals'!U43/'12Mo Totals'!U$5</f>
        <v>0.49736058473199785</v>
      </c>
      <c r="W43" s="23">
        <f>'12Mo Totals'!V43/'12Mo Totals'!V$5</f>
        <v>2.563049853372434</v>
      </c>
    </row>
    <row r="44" spans="1:23">
      <c r="A44" s="22">
        <f>'12Mo Totals'!A44</f>
        <v>41395</v>
      </c>
      <c r="B44" s="22">
        <f>'12Mo Totals'!B44</f>
        <v>41730</v>
      </c>
      <c r="C44" s="23">
        <f>'12Mo Totals'!W44/'12Mo Totals'!W$5</f>
        <v>0.99279342743294752</v>
      </c>
      <c r="D44" s="23">
        <f>'12Mo Totals'!C44/'12Mo Totals'!C$5</f>
        <v>1.2717817561807332</v>
      </c>
      <c r="E44" s="23">
        <f>'12Mo Totals'!D44/'12Mo Totals'!D$5</f>
        <v>0.69195402298850572</v>
      </c>
      <c r="F44" s="23">
        <f>'12Mo Totals'!E44/'12Mo Totals'!E$5</f>
        <v>-3.5859662725334369E-2</v>
      </c>
      <c r="G44" s="23">
        <f>'12Mo Totals'!F44/'12Mo Totals'!F$5</f>
        <v>1.032968089196463</v>
      </c>
      <c r="H44" s="23">
        <f>'12Mo Totals'!G44/'12Mo Totals'!G$5</f>
        <v>0.50122245057047699</v>
      </c>
      <c r="I44" s="23">
        <f>'12Mo Totals'!H44/'12Mo Totals'!H$5</f>
        <v>0.97178279290636282</v>
      </c>
      <c r="J44" s="23">
        <f>'12Mo Totals'!I44/'12Mo Totals'!I$5</f>
        <v>1.1657957072853191</v>
      </c>
      <c r="K44" s="23">
        <f>'12Mo Totals'!J44/'12Mo Totals'!J$5</f>
        <v>0.84663471556574288</v>
      </c>
      <c r="L44" s="23">
        <f>'12Mo Totals'!K44/'12Mo Totals'!K$5</f>
        <v>2.1130376962815203</v>
      </c>
      <c r="M44" s="23">
        <f>'12Mo Totals'!L44/'12Mo Totals'!L$5</f>
        <v>0.92132293029801737</v>
      </c>
      <c r="N44" s="23">
        <f>'12Mo Totals'!M44/'12Mo Totals'!M$5</f>
        <v>1.4002792646032116</v>
      </c>
      <c r="O44" s="23">
        <f>'12Mo Totals'!N44/'12Mo Totals'!N$5</f>
        <v>1.1027012919222237</v>
      </c>
      <c r="P44" s="23">
        <f>'12Mo Totals'!O44/'12Mo Totals'!O$5</f>
        <v>1.4724192382838637</v>
      </c>
      <c r="Q44" s="23">
        <f>'12Mo Totals'!P44/'12Mo Totals'!P$5</f>
        <v>0.96324541891748761</v>
      </c>
      <c r="R44" s="23">
        <f>'12Mo Totals'!Q44/'12Mo Totals'!Q$5</f>
        <v>0.12660771704180065</v>
      </c>
      <c r="S44" s="23">
        <f>'12Mo Totals'!R44/'12Mo Totals'!R$5</f>
        <v>0.70971444970584019</v>
      </c>
      <c r="T44" s="23">
        <f>'12Mo Totals'!S44/'12Mo Totals'!S$5</f>
        <v>-6.5679330328396651E-2</v>
      </c>
      <c r="U44" s="23">
        <f>'12Mo Totals'!T44/'12Mo Totals'!T$5</f>
        <v>0.93118019921521278</v>
      </c>
      <c r="V44" s="23">
        <f>'12Mo Totals'!U44/'12Mo Totals'!U$5</f>
        <v>0.54317812669193288</v>
      </c>
      <c r="W44" s="23">
        <f>'12Mo Totals'!V44/'12Mo Totals'!V$5</f>
        <v>2.7272727272727271</v>
      </c>
    </row>
    <row r="45" spans="1:23">
      <c r="A45" s="22">
        <f>'12Mo Totals'!A45</f>
        <v>41426</v>
      </c>
      <c r="B45" s="22">
        <f>'12Mo Totals'!B45</f>
        <v>41760</v>
      </c>
      <c r="C45" s="23">
        <f>'12Mo Totals'!W45/'12Mo Totals'!W$5</f>
        <v>1.0538148375441903</v>
      </c>
      <c r="D45" s="23">
        <f>'12Mo Totals'!C45/'12Mo Totals'!C$5</f>
        <v>1.3326513213981244</v>
      </c>
      <c r="E45" s="23">
        <f>'12Mo Totals'!D45/'12Mo Totals'!D$5</f>
        <v>0.71379310344827585</v>
      </c>
      <c r="F45" s="23">
        <f>'12Mo Totals'!E45/'12Mo Totals'!E$5</f>
        <v>6.3190540802481099E-2</v>
      </c>
      <c r="G45" s="23">
        <f>'12Mo Totals'!F45/'12Mo Totals'!F$5</f>
        <v>1.0660322952710497</v>
      </c>
      <c r="H45" s="23">
        <f>'12Mo Totals'!G45/'12Mo Totals'!G$5</f>
        <v>0.57804195308624473</v>
      </c>
      <c r="I45" s="23">
        <f>'12Mo Totals'!H45/'12Mo Totals'!H$5</f>
        <v>1.015080139901235</v>
      </c>
      <c r="J45" s="23">
        <f>'12Mo Totals'!I45/'12Mo Totals'!I$5</f>
        <v>1.2442001338082924</v>
      </c>
      <c r="K45" s="23">
        <f>'12Mo Totals'!J45/'12Mo Totals'!J$5</f>
        <v>0.86924359241508653</v>
      </c>
      <c r="L45" s="23">
        <f>'12Mo Totals'!K45/'12Mo Totals'!K$5</f>
        <v>2.1949260907370469</v>
      </c>
      <c r="M45" s="23">
        <f>'12Mo Totals'!L45/'12Mo Totals'!L$5</f>
        <v>1.0012098466704527</v>
      </c>
      <c r="N45" s="23">
        <f>'12Mo Totals'!M45/'12Mo Totals'!M$5</f>
        <v>1.5022108447754248</v>
      </c>
      <c r="O45" s="23">
        <f>'12Mo Totals'!N45/'12Mo Totals'!N$5</f>
        <v>1.0988516246900693</v>
      </c>
      <c r="P45" s="23">
        <f>'12Mo Totals'!O45/'12Mo Totals'!O$5</f>
        <v>1.5496079008644916</v>
      </c>
      <c r="Q45" s="23">
        <f>'12Mo Totals'!P45/'12Mo Totals'!P$5</f>
        <v>0.96419870776400807</v>
      </c>
      <c r="R45" s="23">
        <f>'12Mo Totals'!Q45/'12Mo Totals'!Q$5</f>
        <v>0.18006430868167203</v>
      </c>
      <c r="S45" s="23">
        <f>'12Mo Totals'!R45/'12Mo Totals'!R$5</f>
        <v>0.7559190701678864</v>
      </c>
      <c r="T45" s="23">
        <f>'12Mo Totals'!S45/'12Mo Totals'!S$5</f>
        <v>0.35415325177076629</v>
      </c>
      <c r="U45" s="23">
        <f>'12Mo Totals'!T45/'12Mo Totals'!T$5</f>
        <v>0.88439480833081796</v>
      </c>
      <c r="V45" s="23">
        <f>'12Mo Totals'!U45/'12Mo Totals'!U$5</f>
        <v>0.59285327558202494</v>
      </c>
      <c r="W45" s="23">
        <f>'12Mo Totals'!V45/'12Mo Totals'!V$5</f>
        <v>2.7859237536656893</v>
      </c>
    </row>
    <row r="46" spans="1:23">
      <c r="A46" s="22">
        <f>'12Mo Totals'!A46</f>
        <v>41456</v>
      </c>
      <c r="B46" s="22">
        <f>'12Mo Totals'!B46</f>
        <v>41791</v>
      </c>
      <c r="C46" s="23">
        <f>'12Mo Totals'!W46/'12Mo Totals'!W$5</f>
        <v>1.064772717450494</v>
      </c>
      <c r="D46" s="23">
        <f>'12Mo Totals'!C46/'12Mo Totals'!C$5</f>
        <v>1.3079283887468032</v>
      </c>
      <c r="E46" s="23">
        <f>'12Mo Totals'!D46/'12Mo Totals'!D$5</f>
        <v>0.6586206896551724</v>
      </c>
      <c r="F46" s="23">
        <f>'12Mo Totals'!E46/'12Mo Totals'!E$5</f>
        <v>0.11727078891257996</v>
      </c>
      <c r="G46" s="23">
        <f>'12Mo Totals'!F46/'12Mo Totals'!F$5</f>
        <v>0.94502114571318718</v>
      </c>
      <c r="H46" s="23">
        <f>'12Mo Totals'!G46/'12Mo Totals'!G$5</f>
        <v>0.57051236623910428</v>
      </c>
      <c r="I46" s="23">
        <f>'12Mo Totals'!H46/'12Mo Totals'!H$5</f>
        <v>0.99387695136631182</v>
      </c>
      <c r="J46" s="23">
        <f>'12Mo Totals'!I46/'12Mo Totals'!I$5</f>
        <v>1.1759398224327795</v>
      </c>
      <c r="K46" s="23">
        <f>'12Mo Totals'!J46/'12Mo Totals'!J$5</f>
        <v>0.98395499062304648</v>
      </c>
      <c r="L46" s="23">
        <f>'12Mo Totals'!K46/'12Mo Totals'!K$5</f>
        <v>2.5552145670298194</v>
      </c>
      <c r="M46" s="23">
        <f>'12Mo Totals'!L46/'12Mo Totals'!L$5</f>
        <v>0.97981531320214321</v>
      </c>
      <c r="N46" s="23">
        <f>'12Mo Totals'!M46/'12Mo Totals'!M$5</f>
        <v>1.4583430300209448</v>
      </c>
      <c r="O46" s="23">
        <f>'12Mo Totals'!N46/'12Mo Totals'!N$5</f>
        <v>0.97311757797207366</v>
      </c>
      <c r="P46" s="23">
        <f>'12Mo Totals'!O46/'12Mo Totals'!O$5</f>
        <v>1.6562642186119958</v>
      </c>
      <c r="Q46" s="23">
        <f>'12Mo Totals'!P46/'12Mo Totals'!P$5</f>
        <v>1.0763690287045864</v>
      </c>
      <c r="R46" s="23">
        <f>'12Mo Totals'!Q46/'12Mo Totals'!Q$5</f>
        <v>2.4517684887459808E-2</v>
      </c>
      <c r="S46" s="23">
        <f>'12Mo Totals'!R46/'12Mo Totals'!R$5</f>
        <v>0.69507820347252114</v>
      </c>
      <c r="T46" s="23">
        <f>'12Mo Totals'!S46/'12Mo Totals'!S$5</f>
        <v>0.2781712813908564</v>
      </c>
      <c r="U46" s="23">
        <f>'12Mo Totals'!T46/'12Mo Totals'!T$5</f>
        <v>0.96755206761243584</v>
      </c>
      <c r="V46" s="23">
        <f>'12Mo Totals'!U46/'12Mo Totals'!U$5</f>
        <v>0.78275582024905255</v>
      </c>
      <c r="W46" s="23">
        <f>'12Mo Totals'!V46/'12Mo Totals'!V$5</f>
        <v>2.7888563049853374</v>
      </c>
    </row>
    <row r="47" spans="1:23">
      <c r="A47" s="22">
        <f>'12Mo Totals'!A47</f>
        <v>41487</v>
      </c>
      <c r="B47" s="22">
        <f>'12Mo Totals'!B47</f>
        <v>41821</v>
      </c>
      <c r="C47" s="23">
        <f>'12Mo Totals'!W47/'12Mo Totals'!W$5</f>
        <v>1.1378929580873518</v>
      </c>
      <c r="D47" s="23">
        <f>'12Mo Totals'!C47/'12Mo Totals'!C$5</f>
        <v>1.3817561807331629</v>
      </c>
      <c r="E47" s="23">
        <f>'12Mo Totals'!D47/'12Mo Totals'!D$5</f>
        <v>0.67241379310344829</v>
      </c>
      <c r="F47" s="23">
        <f>'12Mo Totals'!E47/'12Mo Totals'!E$5</f>
        <v>9.3816631130063971E-2</v>
      </c>
      <c r="G47" s="23">
        <f>'12Mo Totals'!F47/'12Mo Totals'!F$5</f>
        <v>0.99750096116878129</v>
      </c>
      <c r="H47" s="23">
        <f>'12Mo Totals'!G47/'12Mo Totals'!G$5</f>
        <v>0.61179221883636881</v>
      </c>
      <c r="I47" s="23">
        <f>'12Mo Totals'!H47/'12Mo Totals'!H$5</f>
        <v>1.0668322227803948</v>
      </c>
      <c r="J47" s="23">
        <f>'12Mo Totals'!I47/'12Mo Totals'!I$5</f>
        <v>1.2505469866010885</v>
      </c>
      <c r="K47" s="23">
        <f>'12Mo Totals'!J47/'12Mo Totals'!J$5</f>
        <v>0.95577203584080017</v>
      </c>
      <c r="L47" s="23">
        <f>'12Mo Totals'!K47/'12Mo Totals'!K$5</f>
        <v>2.5764411027568923</v>
      </c>
      <c r="M47" s="23">
        <f>'12Mo Totals'!L47/'12Mo Totals'!L$5</f>
        <v>1.0227772153773982</v>
      </c>
      <c r="N47" s="23">
        <f>'12Mo Totals'!M47/'12Mo Totals'!M$5</f>
        <v>1.4588084710262974</v>
      </c>
      <c r="O47" s="23">
        <f>'12Mo Totals'!N47/'12Mo Totals'!N$5</f>
        <v>1.0671408064726609</v>
      </c>
      <c r="P47" s="23">
        <f>'12Mo Totals'!O47/'12Mo Totals'!O$5</f>
        <v>1.9983673687873029</v>
      </c>
      <c r="Q47" s="23">
        <f>'12Mo Totals'!P47/'12Mo Totals'!P$5</f>
        <v>1.0889736256752462</v>
      </c>
      <c r="R47" s="23">
        <f>'12Mo Totals'!Q47/'12Mo Totals'!Q$5</f>
        <v>3.2556270096463023E-2</v>
      </c>
      <c r="S47" s="23">
        <f>'12Mo Totals'!R47/'12Mo Totals'!R$5</f>
        <v>0.76467211938585167</v>
      </c>
      <c r="T47" s="23">
        <f>'12Mo Totals'!S47/'12Mo Totals'!S$5</f>
        <v>0.27430779137153893</v>
      </c>
      <c r="U47" s="23">
        <f>'12Mo Totals'!T47/'12Mo Totals'!T$5</f>
        <v>0.97811651071536376</v>
      </c>
      <c r="V47" s="23">
        <f>'12Mo Totals'!U47/'12Mo Totals'!U$5</f>
        <v>0.80982674607471572</v>
      </c>
      <c r="W47" s="23">
        <f>'12Mo Totals'!V47/'12Mo Totals'!V$5</f>
        <v>3.2287390029325511</v>
      </c>
    </row>
    <row r="48" spans="1:23">
      <c r="A48" s="22">
        <f>'12Mo Totals'!A48</f>
        <v>41518</v>
      </c>
      <c r="B48" s="22">
        <f>'12Mo Totals'!B48</f>
        <v>41852</v>
      </c>
      <c r="C48" s="23">
        <f>'12Mo Totals'!W48/'12Mo Totals'!W$5</f>
        <v>1.1139373168644602</v>
      </c>
      <c r="D48" s="23">
        <f>'12Mo Totals'!C48/'12Mo Totals'!C$5</f>
        <v>1.3415174765558397</v>
      </c>
      <c r="E48" s="23">
        <f>'12Mo Totals'!D48/'12Mo Totals'!D$5</f>
        <v>0.66091954022988508</v>
      </c>
      <c r="F48" s="23">
        <f>'12Mo Totals'!E48/'12Mo Totals'!E$5</f>
        <v>1.3568521031207599E-2</v>
      </c>
      <c r="G48" s="23">
        <f>'12Mo Totals'!F48/'12Mo Totals'!F$5</f>
        <v>0.97991157247212612</v>
      </c>
      <c r="H48" s="23">
        <f>'12Mo Totals'!G48/'12Mo Totals'!G$5</f>
        <v>0.63487704627595498</v>
      </c>
      <c r="I48" s="23">
        <f>'12Mo Totals'!H48/'12Mo Totals'!H$5</f>
        <v>1.0550221320720738</v>
      </c>
      <c r="J48" s="23">
        <f>'12Mo Totals'!I48/'12Mo Totals'!I$5</f>
        <v>1.257273565629351</v>
      </c>
      <c r="K48" s="23">
        <f>'12Mo Totals'!J48/'12Mo Totals'!J$5</f>
        <v>0.94566576370077104</v>
      </c>
      <c r="L48" s="23">
        <f>'12Mo Totals'!K48/'12Mo Totals'!K$5</f>
        <v>2.3690859802567643</v>
      </c>
      <c r="M48" s="23">
        <f>'12Mo Totals'!L48/'12Mo Totals'!L$5</f>
        <v>0.95595170489617542</v>
      </c>
      <c r="N48" s="23">
        <f>'12Mo Totals'!M48/'12Mo Totals'!M$5</f>
        <v>1.4090062834535722</v>
      </c>
      <c r="O48" s="23">
        <f>'12Mo Totals'!N48/'12Mo Totals'!N$5</f>
        <v>1.0794075427378311</v>
      </c>
      <c r="P48" s="23">
        <f>'12Mo Totals'!O48/'12Mo Totals'!O$5</f>
        <v>1.9828707544897359</v>
      </c>
      <c r="Q48" s="23">
        <f>'12Mo Totals'!P48/'12Mo Totals'!P$5</f>
        <v>1.078805211312361</v>
      </c>
      <c r="R48" s="23">
        <f>'12Mo Totals'!Q48/'12Mo Totals'!Q$5</f>
        <v>6.8327974276527334E-3</v>
      </c>
      <c r="S48" s="23">
        <f>'12Mo Totals'!R48/'12Mo Totals'!R$5</f>
        <v>0.75950638542115079</v>
      </c>
      <c r="T48" s="23">
        <f>'12Mo Totals'!S48/'12Mo Totals'!S$5</f>
        <v>0.2369607211848036</v>
      </c>
      <c r="U48" s="23">
        <f>'12Mo Totals'!T48/'12Mo Totals'!T$5</f>
        <v>0.9747962571687292</v>
      </c>
      <c r="V48" s="23">
        <f>'12Mo Totals'!U48/'12Mo Totals'!U$5</f>
        <v>0.81557931781266924</v>
      </c>
      <c r="W48" s="23">
        <f>'12Mo Totals'!V48/'12Mo Totals'!V$5</f>
        <v>3.2228739002932549</v>
      </c>
    </row>
    <row r="49" spans="1:23">
      <c r="A49" s="22">
        <f>'12Mo Totals'!A49</f>
        <v>41548</v>
      </c>
      <c r="B49" s="22">
        <f>'12Mo Totals'!B49</f>
        <v>41883</v>
      </c>
      <c r="C49" s="23">
        <f>'12Mo Totals'!W49/'12Mo Totals'!W$5</f>
        <v>1.1424373125426777</v>
      </c>
      <c r="D49" s="23">
        <f>'12Mo Totals'!C49/'12Mo Totals'!C$5</f>
        <v>1.327536231884058</v>
      </c>
      <c r="E49" s="23">
        <f>'12Mo Totals'!D49/'12Mo Totals'!D$5</f>
        <v>0.51034482758620692</v>
      </c>
      <c r="F49" s="23">
        <f>'12Mo Totals'!E49/'12Mo Totals'!E$5</f>
        <v>6.1639852684628807E-2</v>
      </c>
      <c r="G49" s="23">
        <f>'12Mo Totals'!F49/'12Mo Totals'!F$5</f>
        <v>0.7037677816224529</v>
      </c>
      <c r="H49" s="23">
        <f>'12Mo Totals'!G49/'12Mo Totals'!G$5</f>
        <v>0.67353483098292111</v>
      </c>
      <c r="I49" s="23">
        <f>'12Mo Totals'!H49/'12Mo Totals'!H$5</f>
        <v>1.0895140422547227</v>
      </c>
      <c r="J49" s="23">
        <f>'12Mo Totals'!I49/'12Mo Totals'!I$5</f>
        <v>1.3454242988626295</v>
      </c>
      <c r="K49" s="23">
        <f>'12Mo Totals'!J49/'12Mo Totals'!J$5</f>
        <v>1.0479266513857053</v>
      </c>
      <c r="L49" s="23">
        <f>'12Mo Totals'!K49/'12Mo Totals'!K$5</f>
        <v>2.4861643905682573</v>
      </c>
      <c r="M49" s="23">
        <f>'12Mo Totals'!L49/'12Mo Totals'!L$5</f>
        <v>0.92343398928421516</v>
      </c>
      <c r="N49" s="23">
        <f>'12Mo Totals'!M49/'12Mo Totals'!M$5</f>
        <v>1.2851989760297882</v>
      </c>
      <c r="O49" s="23">
        <f>'12Mo Totals'!N49/'12Mo Totals'!N$5</f>
        <v>1.107660185306016</v>
      </c>
      <c r="P49" s="23">
        <f>'12Mo Totals'!O49/'12Mo Totals'!O$5</f>
        <v>2.0711666622059255</v>
      </c>
      <c r="Q49" s="23">
        <f>'12Mo Totals'!P49/'12Mo Totals'!P$5</f>
        <v>1.1414045122338736</v>
      </c>
      <c r="R49" s="23">
        <f>'12Mo Totals'!Q49/'12Mo Totals'!Q$5</f>
        <v>-0.12098070739549839</v>
      </c>
      <c r="S49" s="23">
        <f>'12Mo Totals'!R49/'12Mo Totals'!R$5</f>
        <v>0.82651743435213088</v>
      </c>
      <c r="T49" s="23">
        <f>'12Mo Totals'!S49/'12Mo Totals'!S$5</f>
        <v>0.3148744365743722</v>
      </c>
      <c r="U49" s="23">
        <f>'12Mo Totals'!T49/'12Mo Totals'!T$5</f>
        <v>1.1234530636884998</v>
      </c>
      <c r="V49" s="23">
        <f>'12Mo Totals'!U49/'12Mo Totals'!U$5</f>
        <v>0.75521115322144017</v>
      </c>
      <c r="W49" s="23">
        <f>'12Mo Totals'!V49/'12Mo Totals'!V$5</f>
        <v>3.4897360703812317</v>
      </c>
    </row>
    <row r="50" spans="1:23">
      <c r="A50" s="22">
        <f>'12Mo Totals'!A50</f>
        <v>41579</v>
      </c>
      <c r="B50" s="22">
        <f>'12Mo Totals'!B50</f>
        <v>41913</v>
      </c>
      <c r="C50" s="23">
        <f>'12Mo Totals'!W50/'12Mo Totals'!W$5</f>
        <v>1.1199748472249833</v>
      </c>
      <c r="D50" s="23">
        <f>'12Mo Totals'!C50/'12Mo Totals'!C$5</f>
        <v>1.3403239556692241</v>
      </c>
      <c r="E50" s="23">
        <f>'12Mo Totals'!D50/'12Mo Totals'!D$5</f>
        <v>0.50229885057471269</v>
      </c>
      <c r="F50" s="23">
        <f>'12Mo Totals'!E50/'12Mo Totals'!E$5</f>
        <v>3.1013762357045938E-2</v>
      </c>
      <c r="G50" s="23">
        <f>'12Mo Totals'!F50/'12Mo Totals'!F$5</f>
        <v>0.69492502883506346</v>
      </c>
      <c r="H50" s="23">
        <f>'12Mo Totals'!G50/'12Mo Totals'!G$5</f>
        <v>0.6644638934164836</v>
      </c>
      <c r="I50" s="23">
        <f>'12Mo Totals'!H50/'12Mo Totals'!H$5</f>
        <v>1.0352501824592666</v>
      </c>
      <c r="J50" s="23">
        <f>'12Mo Totals'!I50/'12Mo Totals'!I$5</f>
        <v>1.2930582427716399</v>
      </c>
      <c r="K50" s="23">
        <f>'12Mo Totals'!J50/'12Mo Totals'!J$5</f>
        <v>1.0844446759741613</v>
      </c>
      <c r="L50" s="23">
        <f>'12Mo Totals'!K50/'12Mo Totals'!K$5</f>
        <v>2.3985473888803641</v>
      </c>
      <c r="M50" s="23">
        <f>'12Mo Totals'!L50/'12Mo Totals'!L$5</f>
        <v>0.93539665687266982</v>
      </c>
      <c r="N50" s="23">
        <f>'12Mo Totals'!M50/'12Mo Totals'!M$5</f>
        <v>1.3286013497789155</v>
      </c>
      <c r="O50" s="23">
        <f>'12Mo Totals'!N50/'12Mo Totals'!N$5</f>
        <v>1.1189481926138587</v>
      </c>
      <c r="P50" s="23">
        <f>'12Mo Totals'!O50/'12Mo Totals'!O$5</f>
        <v>1.9513690014185157</v>
      </c>
      <c r="Q50" s="23">
        <f>'12Mo Totals'!P50/'12Mo Totals'!P$5</f>
        <v>1.1350492532570702</v>
      </c>
      <c r="R50" s="23">
        <f>'12Mo Totals'!Q50/'12Mo Totals'!Q$5</f>
        <v>3.6173633440514468E-3</v>
      </c>
      <c r="S50" s="23">
        <f>'12Mo Totals'!R50/'12Mo Totals'!R$5</f>
        <v>0.77701248385708133</v>
      </c>
      <c r="T50" s="23">
        <f>'12Mo Totals'!S50/'12Mo Totals'!S$5</f>
        <v>0.2910495814552479</v>
      </c>
      <c r="U50" s="23">
        <f>'12Mo Totals'!T50/'12Mo Totals'!T$5</f>
        <v>1.1211892544521582</v>
      </c>
      <c r="V50" s="23">
        <f>'12Mo Totals'!U50/'12Mo Totals'!U$5</f>
        <v>0.94795614510016246</v>
      </c>
      <c r="W50" s="23">
        <f>'12Mo Totals'!V50/'12Mo Totals'!V$5</f>
        <v>4.0527859237536656</v>
      </c>
    </row>
    <row r="51" spans="1:23">
      <c r="A51" s="22">
        <f>'12Mo Totals'!A51</f>
        <v>41609</v>
      </c>
      <c r="B51" s="22">
        <f>'12Mo Totals'!B51</f>
        <v>41944</v>
      </c>
      <c r="C51" s="23">
        <f>'12Mo Totals'!W51/'12Mo Totals'!W$5</f>
        <v>1.1558326778629648</v>
      </c>
      <c r="D51" s="23">
        <f>'12Mo Totals'!C51/'12Mo Totals'!C$5</f>
        <v>1.2849104859335039</v>
      </c>
      <c r="E51" s="23">
        <f>'12Mo Totals'!D51/'12Mo Totals'!D$5</f>
        <v>0.5367816091954023</v>
      </c>
      <c r="F51" s="23">
        <f>'12Mo Totals'!E51/'12Mo Totals'!E$5</f>
        <v>3.5084318666408217E-2</v>
      </c>
      <c r="G51" s="23">
        <f>'12Mo Totals'!F51/'12Mo Totals'!F$5</f>
        <v>0.73106497500961165</v>
      </c>
      <c r="H51" s="23">
        <f>'12Mo Totals'!G51/'12Mo Totals'!G$5</f>
        <v>0.71362766635957764</v>
      </c>
      <c r="I51" s="23">
        <f>'12Mo Totals'!H51/'12Mo Totals'!H$5</f>
        <v>1.0658369904173342</v>
      </c>
      <c r="J51" s="23">
        <f>'12Mo Totals'!I51/'12Mo Totals'!I$5</f>
        <v>1.2982659168580366</v>
      </c>
      <c r="K51" s="23">
        <f>'12Mo Totals'!J51/'12Mo Totals'!J$5</f>
        <v>1.1337257762033757</v>
      </c>
      <c r="L51" s="23">
        <f>'12Mo Totals'!K51/'12Mo Totals'!K$5</f>
        <v>2.4080609687484018</v>
      </c>
      <c r="M51" s="23">
        <f>'12Mo Totals'!L51/'12Mo Totals'!L$5</f>
        <v>0.98032147354386312</v>
      </c>
      <c r="N51" s="23">
        <f>'12Mo Totals'!M51/'12Mo Totals'!M$5</f>
        <v>1.3437281824528742</v>
      </c>
      <c r="O51" s="23">
        <f>'12Mo Totals'!N51/'12Mo Totals'!N$5</f>
        <v>1.1571186219496281</v>
      </c>
      <c r="P51" s="23">
        <f>'12Mo Totals'!O51/'12Mo Totals'!O$5</f>
        <v>2.0210100901961834</v>
      </c>
      <c r="Q51" s="23">
        <f>'12Mo Totals'!P51/'12Mo Totals'!P$5</f>
        <v>1.150725558733185</v>
      </c>
      <c r="R51" s="23">
        <f>'12Mo Totals'!Q51/'12Mo Totals'!Q$5</f>
        <v>4.0192926045016077E-4</v>
      </c>
      <c r="S51" s="23">
        <f>'12Mo Totals'!R51/'12Mo Totals'!R$5</f>
        <v>1.0307074185679437</v>
      </c>
      <c r="T51" s="23">
        <f>'12Mo Totals'!S51/'12Mo Totals'!S$5</f>
        <v>0.33226014166130069</v>
      </c>
      <c r="U51" s="23">
        <f>'12Mo Totals'!T51/'12Mo Totals'!T$5</f>
        <v>1.1506187745246002</v>
      </c>
      <c r="V51" s="23">
        <f>'12Mo Totals'!U51/'12Mo Totals'!U$5</f>
        <v>0.95594206821873307</v>
      </c>
      <c r="W51" s="23">
        <f>'12Mo Totals'!V51/'12Mo Totals'!V$5</f>
        <v>3.5513196480938416</v>
      </c>
    </row>
    <row r="52" spans="1:23">
      <c r="A52" s="22">
        <f>'12Mo Totals'!A52</f>
        <v>41640</v>
      </c>
      <c r="B52" s="22">
        <f>'12Mo Totals'!B52</f>
        <v>41974</v>
      </c>
      <c r="C52" s="23">
        <f>'12Mo Totals'!W52/'12Mo Totals'!W$5</f>
        <v>1.2274489381380032</v>
      </c>
      <c r="D52" s="23">
        <f>'12Mo Totals'!C52/'12Mo Totals'!C$5</f>
        <v>1.3118499573742541</v>
      </c>
      <c r="E52" s="23">
        <f>'12Mo Totals'!D52/'12Mo Totals'!D$5</f>
        <v>0.60574712643678164</v>
      </c>
      <c r="F52" s="23">
        <f>'12Mo Totals'!E52/'12Mo Totals'!E$5</f>
        <v>5.4661756154293466E-2</v>
      </c>
      <c r="G52" s="23">
        <f>'12Mo Totals'!F52/'12Mo Totals'!F$5</f>
        <v>0.77306805074971163</v>
      </c>
      <c r="H52" s="23">
        <f>'12Mo Totals'!G52/'12Mo Totals'!G$5</f>
        <v>0.8016086740840479</v>
      </c>
      <c r="I52" s="23">
        <f>'12Mo Totals'!H52/'12Mo Totals'!H$5</f>
        <v>1.1915490554770953</v>
      </c>
      <c r="J52" s="23">
        <f>'12Mo Totals'!I52/'12Mo Totals'!I$5</f>
        <v>1.3407590908268991</v>
      </c>
      <c r="K52" s="23">
        <f>'12Mo Totals'!J52/'12Mo Totals'!J$5</f>
        <v>1.3135028130860595</v>
      </c>
      <c r="L52" s="23">
        <f>'12Mo Totals'!K52/'12Mo Totals'!K$5</f>
        <v>2.4023323615160348</v>
      </c>
      <c r="M52" s="23">
        <f>'12Mo Totals'!L52/'12Mo Totals'!L$5</f>
        <v>0.99903706081331323</v>
      </c>
      <c r="N52" s="23">
        <f>'12Mo Totals'!M52/'12Mo Totals'!M$5</f>
        <v>1.0151268326739586</v>
      </c>
      <c r="O52" s="23">
        <f>'12Mo Totals'!N52/'12Mo Totals'!N$5</f>
        <v>1.2678454913219366</v>
      </c>
      <c r="P52" s="23">
        <f>'12Mo Totals'!O52/'12Mo Totals'!O$5</f>
        <v>2.1555014318978669</v>
      </c>
      <c r="Q52" s="23">
        <f>'12Mo Totals'!P52/'12Mo Totals'!P$5</f>
        <v>1.2494439148395298</v>
      </c>
      <c r="R52" s="23">
        <f>'12Mo Totals'!Q52/'12Mo Totals'!Q$5</f>
        <v>-1.6077170418006431E-3</v>
      </c>
      <c r="S52" s="23">
        <f>'12Mo Totals'!R52/'12Mo Totals'!R$5</f>
        <v>1.117089969866552</v>
      </c>
      <c r="T52" s="23">
        <f>'12Mo Totals'!S52/'12Mo Totals'!S$5</f>
        <v>0.31229877656149391</v>
      </c>
      <c r="U52" s="23">
        <f>'12Mo Totals'!T52/'12Mo Totals'!T$5</f>
        <v>1.3934500452761847</v>
      </c>
      <c r="V52" s="23">
        <f>'12Mo Totals'!U52/'12Mo Totals'!U$5</f>
        <v>0.94836220898754742</v>
      </c>
      <c r="W52" s="23">
        <f>'12Mo Totals'!V52/'12Mo Totals'!V$5</f>
        <v>3.7302052785923752</v>
      </c>
    </row>
    <row r="53" spans="1:23">
      <c r="A53" s="22">
        <f>'12Mo Totals'!A53</f>
        <v>41671</v>
      </c>
      <c r="B53" s="22">
        <f>'12Mo Totals'!B53</f>
        <v>42005</v>
      </c>
      <c r="C53" s="23">
        <f>'12Mo Totals'!W53/'12Mo Totals'!W$5</f>
        <v>1.3050724762950221</v>
      </c>
      <c r="D53" s="23">
        <f>'12Mo Totals'!C53/'12Mo Totals'!C$5</f>
        <v>1.2589940323955668</v>
      </c>
      <c r="E53" s="23">
        <f>'12Mo Totals'!D53/'12Mo Totals'!D$5</f>
        <v>0.4091954022988506</v>
      </c>
      <c r="F53" s="23">
        <f>'12Mo Totals'!E53/'12Mo Totals'!E$5</f>
        <v>8.5287846481876331E-2</v>
      </c>
      <c r="G53" s="23">
        <f>'12Mo Totals'!F53/'12Mo Totals'!F$5</f>
        <v>0.87437524029219527</v>
      </c>
      <c r="H53" s="23">
        <f>'12Mo Totals'!G53/'12Mo Totals'!G$5</f>
        <v>1.0923570264332789</v>
      </c>
      <c r="I53" s="23">
        <f>'12Mo Totals'!H53/'12Mo Totals'!H$5</f>
        <v>1.2132830346056511</v>
      </c>
      <c r="J53" s="23">
        <f>'12Mo Totals'!I53/'12Mo Totals'!I$5</f>
        <v>1.5018715078747988</v>
      </c>
      <c r="K53" s="23">
        <f>'12Mo Totals'!J53/'12Mo Totals'!J$5</f>
        <v>1.3136070014586372</v>
      </c>
      <c r="L53" s="23">
        <f>'12Mo Totals'!K53/'12Mo Totals'!K$5</f>
        <v>2.2402434658073758</v>
      </c>
      <c r="M53" s="23">
        <f>'12Mo Totals'!L53/'12Mo Totals'!L$5</f>
        <v>1.0468383496703786</v>
      </c>
      <c r="N53" s="23">
        <f>'12Mo Totals'!M53/'12Mo Totals'!M$5</f>
        <v>0.91889690481731445</v>
      </c>
      <c r="O53" s="23">
        <f>'12Mo Totals'!N53/'12Mo Totals'!N$5</f>
        <v>1.3714602636043325</v>
      </c>
      <c r="P53" s="23">
        <f>'12Mo Totals'!O53/'12Mo Totals'!O$5</f>
        <v>2.1571608275566736</v>
      </c>
      <c r="Q53" s="23">
        <f>'12Mo Totals'!P53/'12Mo Totals'!P$5</f>
        <v>1.2700985065141404</v>
      </c>
      <c r="R53" s="23">
        <f>'12Mo Totals'!Q53/'12Mo Totals'!Q$5</f>
        <v>0.2037781350482315</v>
      </c>
      <c r="S53" s="23">
        <f>'12Mo Totals'!R53/'12Mo Totals'!R$5</f>
        <v>1.1179509255273354</v>
      </c>
      <c r="T53" s="23">
        <f>'12Mo Totals'!S53/'12Mo Totals'!S$5</f>
        <v>0.35093367675466841</v>
      </c>
      <c r="U53" s="23">
        <f>'12Mo Totals'!T53/'12Mo Totals'!T$5</f>
        <v>1.369453667370963</v>
      </c>
      <c r="V53" s="23">
        <f>'12Mo Totals'!U53/'12Mo Totals'!U$5</f>
        <v>1.293651867893882</v>
      </c>
      <c r="W53" s="23">
        <f>'12Mo Totals'!V53/'12Mo Totals'!V$5</f>
        <v>4.709677419354839</v>
      </c>
    </row>
    <row r="54" spans="1:23">
      <c r="A54" s="22">
        <f>'12Mo Totals'!A54</f>
        <v>41699</v>
      </c>
      <c r="B54" s="22">
        <f>'12Mo Totals'!B54</f>
        <v>42036</v>
      </c>
      <c r="C54" s="23">
        <f>'12Mo Totals'!W54/'12Mo Totals'!W$5</f>
        <v>1.2902617271572179</v>
      </c>
      <c r="D54" s="23">
        <f>'12Mo Totals'!C54/'12Mo Totals'!C$5</f>
        <v>1.316453537936914</v>
      </c>
      <c r="E54" s="23">
        <f>'12Mo Totals'!D54/'12Mo Totals'!D$5</f>
        <v>0.4</v>
      </c>
      <c r="F54" s="23">
        <f>'12Mo Totals'!E54/'12Mo Totals'!E$5</f>
        <v>4.322543128513278E-2</v>
      </c>
      <c r="G54" s="23">
        <f>'12Mo Totals'!F54/'12Mo Totals'!F$5</f>
        <v>0.88792772010765086</v>
      </c>
      <c r="H54" s="23">
        <f>'12Mo Totals'!G54/'12Mo Totals'!G$5</f>
        <v>1.0962192615689887</v>
      </c>
      <c r="I54" s="23">
        <f>'12Mo Totals'!H54/'12Mo Totals'!H$5</f>
        <v>1.2021933025601168</v>
      </c>
      <c r="J54" s="23">
        <f>'12Mo Totals'!I54/'12Mo Totals'!I$5</f>
        <v>1.5219969983545196</v>
      </c>
      <c r="K54" s="23">
        <f>'12Mo Totals'!J54/'12Mo Totals'!J$5</f>
        <v>1.2634923942488019</v>
      </c>
      <c r="L54" s="23">
        <f>'12Mo Totals'!K54/'12Mo Totals'!K$5</f>
        <v>1.738683443302133</v>
      </c>
      <c r="M54" s="23">
        <f>'12Mo Totals'!L54/'12Mo Totals'!L$5</f>
        <v>1.0875904298659291</v>
      </c>
      <c r="N54" s="23">
        <f>'12Mo Totals'!M54/'12Mo Totals'!M$5</f>
        <v>0.91424249476378872</v>
      </c>
      <c r="O54" s="23">
        <f>'12Mo Totals'!N54/'12Mo Totals'!N$5</f>
        <v>1.4270520683805299</v>
      </c>
      <c r="P54" s="23">
        <f>'12Mo Totals'!O54/'12Mo Totals'!O$5</f>
        <v>2.1178973851136149</v>
      </c>
      <c r="Q54" s="23">
        <f>'12Mo Totals'!P54/'12Mo Totals'!P$5</f>
        <v>1.3019807223811037</v>
      </c>
      <c r="R54" s="23">
        <f>'12Mo Totals'!Q54/'12Mo Totals'!Q$5</f>
        <v>0.29139871382636656</v>
      </c>
      <c r="S54" s="23">
        <f>'12Mo Totals'!R54/'12Mo Totals'!R$5</f>
        <v>1.1631510977184676</v>
      </c>
      <c r="T54" s="23">
        <f>'12Mo Totals'!S54/'12Mo Totals'!S$5</f>
        <v>0.35286542176432711</v>
      </c>
      <c r="U54" s="23">
        <f>'12Mo Totals'!T54/'12Mo Totals'!T$5</f>
        <v>1.3649260488982795</v>
      </c>
      <c r="V54" s="23">
        <f>'12Mo Totals'!U54/'12Mo Totals'!U$5</f>
        <v>1.2942609637249594</v>
      </c>
      <c r="W54" s="23">
        <f>'12Mo Totals'!V54/'12Mo Totals'!V$5</f>
        <v>4.8152492668621703</v>
      </c>
    </row>
    <row r="55" spans="1:23">
      <c r="A55" s="22">
        <f>'12Mo Totals'!A55</f>
        <v>41730</v>
      </c>
      <c r="B55" s="22">
        <f>'12Mo Totals'!B55</f>
        <v>42064</v>
      </c>
      <c r="C55" s="23">
        <f>'12Mo Totals'!W55/'12Mo Totals'!W$5</f>
        <v>1.299335309828598</v>
      </c>
      <c r="D55" s="23">
        <f>'12Mo Totals'!C55/'12Mo Totals'!C$5</f>
        <v>1.385848252344416</v>
      </c>
      <c r="E55" s="23">
        <f>'12Mo Totals'!D55/'12Mo Totals'!D$5</f>
        <v>0.41839080459770117</v>
      </c>
      <c r="F55" s="23">
        <f>'12Mo Totals'!E55/'12Mo Totals'!E$5</f>
        <v>5.6212444272145765E-2</v>
      </c>
      <c r="G55" s="23">
        <f>'12Mo Totals'!F55/'12Mo Totals'!F$5</f>
        <v>0.89946174548250668</v>
      </c>
      <c r="H55" s="23">
        <f>'12Mo Totals'!G55/'12Mo Totals'!G$5</f>
        <v>1.0837467224151371</v>
      </c>
      <c r="I55" s="23">
        <f>'12Mo Totals'!H55/'12Mo Totals'!H$5</f>
        <v>1.2195861729050359</v>
      </c>
      <c r="J55" s="23">
        <f>'12Mo Totals'!I55/'12Mo Totals'!I$5</f>
        <v>1.2598954848742383</v>
      </c>
      <c r="K55" s="23">
        <f>'12Mo Totals'!J55/'12Mo Totals'!J$5</f>
        <v>1.2525005209418629</v>
      </c>
      <c r="L55" s="23">
        <f>'12Mo Totals'!K55/'12Mo Totals'!K$5</f>
        <v>1.7343869878778579</v>
      </c>
      <c r="M55" s="23">
        <f>'12Mo Totals'!L55/'12Mo Totals'!L$5</f>
        <v>1.1289968148934595</v>
      </c>
      <c r="N55" s="23">
        <f>'12Mo Totals'!M55/'12Mo Totals'!M$5</f>
        <v>0.93984175005818016</v>
      </c>
      <c r="O55" s="23">
        <f>'12Mo Totals'!N55/'12Mo Totals'!N$5</f>
        <v>1.4451259297925094</v>
      </c>
      <c r="P55" s="23">
        <f>'12Mo Totals'!O55/'12Mo Totals'!O$5</f>
        <v>2.4733024650054869</v>
      </c>
      <c r="Q55" s="23">
        <f>'12Mo Totals'!P55/'12Mo Totals'!P$5</f>
        <v>1.3081241393920136</v>
      </c>
      <c r="R55" s="23">
        <f>'12Mo Totals'!Q55/'12Mo Totals'!Q$5</f>
        <v>0.27612540192926044</v>
      </c>
      <c r="S55" s="23">
        <f>'12Mo Totals'!R55/'12Mo Totals'!R$5</f>
        <v>1.1914191419141915</v>
      </c>
      <c r="T55" s="23">
        <f>'12Mo Totals'!S55/'12Mo Totals'!S$5</f>
        <v>0.40309079201545395</v>
      </c>
      <c r="U55" s="23">
        <f>'12Mo Totals'!T55/'12Mo Totals'!T$5</f>
        <v>1.4142770902505282</v>
      </c>
      <c r="V55" s="23">
        <f>'12Mo Totals'!U55/'12Mo Totals'!U$5</f>
        <v>1.2407958852192744</v>
      </c>
      <c r="W55" s="23">
        <f>'12Mo Totals'!V55/'12Mo Totals'!V$5</f>
        <v>5.6598240469208214</v>
      </c>
    </row>
    <row r="56" spans="1:23">
      <c r="A56" s="22">
        <f>'12Mo Totals'!A56</f>
        <v>41760</v>
      </c>
      <c r="B56" s="22">
        <f>'12Mo Totals'!B56</f>
        <v>42095</v>
      </c>
      <c r="C56" s="23">
        <f>'12Mo Totals'!W56/'12Mo Totals'!W$5</f>
        <v>1.3082878825858091</v>
      </c>
      <c r="D56" s="23">
        <f>'12Mo Totals'!C56/'12Mo Totals'!C$5</f>
        <v>1.3074168797953964</v>
      </c>
      <c r="E56" s="23">
        <f>'12Mo Totals'!D56/'12Mo Totals'!D$5</f>
        <v>0.38505747126436779</v>
      </c>
      <c r="F56" s="23">
        <f>'12Mo Totals'!E56/'12Mo Totals'!E$5</f>
        <v>-6.4741228920333405E-2</v>
      </c>
      <c r="G56" s="23">
        <f>'12Mo Totals'!F56/'12Mo Totals'!F$5</f>
        <v>0.85986159169550169</v>
      </c>
      <c r="H56" s="23">
        <f>'12Mo Totals'!G56/'12Mo Totals'!G$5</f>
        <v>1.0644709800864574</v>
      </c>
      <c r="I56" s="23">
        <f>'12Mo Totals'!H56/'12Mo Totals'!H$5</f>
        <v>1.216278210098291</v>
      </c>
      <c r="J56" s="23">
        <f>'12Mo Totals'!I56/'12Mo Totals'!I$5</f>
        <v>1.229354646221724</v>
      </c>
      <c r="K56" s="23">
        <f>'12Mo Totals'!J56/'12Mo Totals'!J$5</f>
        <v>1.2239008126693061</v>
      </c>
      <c r="L56" s="23">
        <f>'12Mo Totals'!K56/'12Mo Totals'!K$5</f>
        <v>1.1653112372768657</v>
      </c>
      <c r="M56" s="23">
        <f>'12Mo Totals'!L56/'12Mo Totals'!L$5</f>
        <v>1.3254364089775561</v>
      </c>
      <c r="N56" s="23">
        <f>'12Mo Totals'!M56/'12Mo Totals'!M$5</f>
        <v>1.0191994414707937</v>
      </c>
      <c r="O56" s="23">
        <f>'12Mo Totals'!N56/'12Mo Totals'!N$5</f>
        <v>1.6578363565183349</v>
      </c>
      <c r="P56" s="23">
        <f>'12Mo Totals'!O56/'12Mo Totals'!O$5</f>
        <v>2.5389556513127962</v>
      </c>
      <c r="Q56" s="23">
        <f>'12Mo Totals'!P56/'12Mo Totals'!P$5</f>
        <v>1.4427497087172969</v>
      </c>
      <c r="R56" s="23">
        <f>'12Mo Totals'!Q56/'12Mo Totals'!Q$5</f>
        <v>0.2962218649517685</v>
      </c>
      <c r="S56" s="23">
        <f>'12Mo Totals'!R56/'12Mo Totals'!R$5</f>
        <v>1.2139474817046922</v>
      </c>
      <c r="T56" s="23">
        <f>'12Mo Totals'!S56/'12Mo Totals'!S$5</f>
        <v>0.37540244687701224</v>
      </c>
      <c r="U56" s="23">
        <f>'12Mo Totals'!T56/'12Mo Totals'!T$5</f>
        <v>1.4791729550256565</v>
      </c>
      <c r="V56" s="23">
        <f>'12Mo Totals'!U56/'12Mo Totals'!U$5</f>
        <v>1.186247969680563</v>
      </c>
      <c r="W56" s="23">
        <f>'12Mo Totals'!V56/'12Mo Totals'!V$5</f>
        <v>-2.8299120234604107</v>
      </c>
    </row>
    <row r="57" spans="1:23">
      <c r="A57" s="22">
        <f>'12Mo Totals'!A57</f>
        <v>41791</v>
      </c>
      <c r="B57" s="22">
        <f>'12Mo Totals'!B57</f>
        <v>42125</v>
      </c>
      <c r="C57" s="23">
        <f>'12Mo Totals'!W57/'12Mo Totals'!W$5</f>
        <v>1.3013146862817975</v>
      </c>
      <c r="D57" s="23">
        <f>'12Mo Totals'!C57/'12Mo Totals'!C$5</f>
        <v>1.2526854219948849</v>
      </c>
      <c r="E57" s="23">
        <f>'12Mo Totals'!D57/'12Mo Totals'!D$5</f>
        <v>0.50114942528735629</v>
      </c>
      <c r="F57" s="23">
        <f>'12Mo Totals'!E57/'12Mo Totals'!E$5</f>
        <v>-8.3543322349292501E-2</v>
      </c>
      <c r="G57" s="23">
        <f>'12Mo Totals'!F57/'12Mo Totals'!F$5</f>
        <v>0.80507497116493654</v>
      </c>
      <c r="H57" s="23">
        <f>'12Mo Totals'!G57/'12Mo Totals'!G$5</f>
        <v>1.1619126922259231</v>
      </c>
      <c r="I57" s="23">
        <f>'12Mo Totals'!H57/'12Mo Totals'!H$5</f>
        <v>1.2337563860743297</v>
      </c>
      <c r="J57" s="23">
        <f>'12Mo Totals'!I57/'12Mo Totals'!I$5</f>
        <v>1.2224834095799504</v>
      </c>
      <c r="K57" s="23">
        <f>'12Mo Totals'!J57/'12Mo Totals'!J$5</f>
        <v>1.2221296103354866</v>
      </c>
      <c r="L57" s="23">
        <f>'12Mo Totals'!K57/'12Mo Totals'!K$5</f>
        <v>1.1097642064344535</v>
      </c>
      <c r="M57" s="23">
        <f>'12Mo Totals'!L57/'12Mo Totals'!L$5</f>
        <v>1.272227846226019</v>
      </c>
      <c r="N57" s="23">
        <f>'12Mo Totals'!M57/'12Mo Totals'!M$5</f>
        <v>0.92820572492436582</v>
      </c>
      <c r="O57" s="23">
        <f>'12Mo Totals'!N57/'12Mo Totals'!N$5</f>
        <v>1.6313454260733393</v>
      </c>
      <c r="P57" s="23">
        <f>'12Mo Totals'!O57/'12Mo Totals'!O$5</f>
        <v>2.4825629633594732</v>
      </c>
      <c r="Q57" s="23">
        <f>'12Mo Totals'!P57/'12Mo Totals'!P$5</f>
        <v>1.4448681283762312</v>
      </c>
      <c r="R57" s="23">
        <f>'12Mo Totals'!Q57/'12Mo Totals'!Q$5</f>
        <v>0.2837620578778135</v>
      </c>
      <c r="S57" s="23">
        <f>'12Mo Totals'!R57/'12Mo Totals'!R$5</f>
        <v>1.179652747883484</v>
      </c>
      <c r="T57" s="23">
        <f>'12Mo Totals'!S57/'12Mo Totals'!S$5</f>
        <v>0.38763683193818416</v>
      </c>
      <c r="U57" s="23">
        <f>'12Mo Totals'!T57/'12Mo Totals'!T$5</f>
        <v>1.4578931482040447</v>
      </c>
      <c r="V57" s="23">
        <f>'12Mo Totals'!U57/'12Mo Totals'!U$5</f>
        <v>1.1704791553871143</v>
      </c>
      <c r="W57" s="23">
        <f>'12Mo Totals'!V57/'12Mo Totals'!V$5</f>
        <v>-2.7507331378299122</v>
      </c>
    </row>
    <row r="58" spans="1:23">
      <c r="A58" s="22">
        <f>'12Mo Totals'!A58</f>
        <v>41821</v>
      </c>
      <c r="B58" s="22">
        <f>'12Mo Totals'!B58</f>
        <v>42156</v>
      </c>
      <c r="C58" s="23">
        <f>'12Mo Totals'!W58/'12Mo Totals'!W$5</f>
        <v>1.3376565565764567</v>
      </c>
      <c r="D58" s="23">
        <f>'12Mo Totals'!C58/'12Mo Totals'!C$5</f>
        <v>1.285080988917306</v>
      </c>
      <c r="E58" s="23">
        <f>'12Mo Totals'!D58/'12Mo Totals'!D$5</f>
        <v>0.51839080459770115</v>
      </c>
      <c r="F58" s="23">
        <f>'12Mo Totals'!E58/'12Mo Totals'!E$5</f>
        <v>-2.7912386121341344E-2</v>
      </c>
      <c r="G58" s="23">
        <f>'12Mo Totals'!F58/'12Mo Totals'!F$5</f>
        <v>0.80959246443675514</v>
      </c>
      <c r="H58" s="23">
        <f>'12Mo Totals'!G58/'12Mo Totals'!G$5</f>
        <v>1.2181985684926653</v>
      </c>
      <c r="I58" s="23">
        <f>'12Mo Totals'!H58/'12Mo Totals'!H$5</f>
        <v>1.2754992749021354</v>
      </c>
      <c r="J58" s="23">
        <f>'12Mo Totals'!I58/'12Mo Totals'!I$5</f>
        <v>1.2966204365043488</v>
      </c>
      <c r="K58" s="23">
        <f>'12Mo Totals'!J58/'12Mo Totals'!J$5</f>
        <v>1.3839341529485309</v>
      </c>
      <c r="L58" s="23">
        <f>'12Mo Totals'!K58/'12Mo Totals'!K$5</f>
        <v>0.79438391898112626</v>
      </c>
      <c r="M58" s="23">
        <f>'12Mo Totals'!L58/'12Mo Totals'!L$5</f>
        <v>1.3528307943013753</v>
      </c>
      <c r="N58" s="23">
        <f>'12Mo Totals'!M58/'12Mo Totals'!M$5</f>
        <v>1.1013497789155224</v>
      </c>
      <c r="O58" s="23">
        <f>'12Mo Totals'!N58/'12Mo Totals'!N$5</f>
        <v>1.755448257862456</v>
      </c>
      <c r="P58" s="23">
        <f>'12Mo Totals'!O58/'12Mo Totals'!O$5</f>
        <v>2.4135909857345501</v>
      </c>
      <c r="Q58" s="23">
        <f>'12Mo Totals'!P58/'12Mo Totals'!P$5</f>
        <v>1.3901069801927761</v>
      </c>
      <c r="R58" s="23">
        <f>'12Mo Totals'!Q58/'12Mo Totals'!Q$5</f>
        <v>0.43327974276527331</v>
      </c>
      <c r="S58" s="23">
        <f>'12Mo Totals'!R58/'12Mo Totals'!R$5</f>
        <v>1.2841153680585451</v>
      </c>
      <c r="T58" s="23">
        <f>'12Mo Totals'!S58/'12Mo Totals'!S$5</f>
        <v>0.40051513200257566</v>
      </c>
      <c r="U58" s="23">
        <f>'12Mo Totals'!T58/'12Mo Totals'!T$5</f>
        <v>1.5285239963779051</v>
      </c>
      <c r="V58" s="23">
        <f>'12Mo Totals'!U58/'12Mo Totals'!U$5</f>
        <v>1.1166756903086086</v>
      </c>
      <c r="W58" s="23">
        <f>'12Mo Totals'!V58/'12Mo Totals'!V$5</f>
        <v>-2.6334310850439882</v>
      </c>
    </row>
    <row r="59" spans="1:23">
      <c r="A59" s="22">
        <f>'12Mo Totals'!A59</f>
        <v>41852</v>
      </c>
      <c r="B59" s="22">
        <f>'12Mo Totals'!B59</f>
        <v>42186</v>
      </c>
      <c r="C59" s="23">
        <f>'12Mo Totals'!W59/'12Mo Totals'!W$5</f>
        <v>1.2896847691735887</v>
      </c>
      <c r="D59" s="23">
        <f>'12Mo Totals'!C59/'12Mo Totals'!C$5</f>
        <v>1.2138107416879795</v>
      </c>
      <c r="E59" s="23">
        <f>'12Mo Totals'!D59/'12Mo Totals'!D$5</f>
        <v>0.51494252873563218</v>
      </c>
      <c r="F59" s="23">
        <f>'12Mo Totals'!E59/'12Mo Totals'!E$5</f>
        <v>-4.4582283388253539E-3</v>
      </c>
      <c r="G59" s="23">
        <f>'12Mo Totals'!F59/'12Mo Totals'!F$5</f>
        <v>0.78018069973087278</v>
      </c>
      <c r="H59" s="23">
        <f>'12Mo Totals'!G59/'12Mo Totals'!G$5</f>
        <v>1.1764757990220396</v>
      </c>
      <c r="I59" s="23">
        <f>'12Mo Totals'!H59/'12Mo Totals'!H$5</f>
        <v>1.2402396140394112</v>
      </c>
      <c r="J59" s="23">
        <f>'12Mo Totals'!I59/'12Mo Totals'!I$5</f>
        <v>1.2588286349745945</v>
      </c>
      <c r="K59" s="23">
        <f>'12Mo Totals'!J59/'12Mo Totals'!J$5</f>
        <v>1.3991456553448636</v>
      </c>
      <c r="L59" s="23">
        <f>'12Mo Totals'!K59/'12Mo Totals'!K$5</f>
        <v>0.77003733824356813</v>
      </c>
      <c r="M59" s="23">
        <f>'12Mo Totals'!L59/'12Mo Totals'!L$5</f>
        <v>1.328522752524629</v>
      </c>
      <c r="N59" s="23">
        <f>'12Mo Totals'!M59/'12Mo Totals'!M$5</f>
        <v>1.1838491971142657</v>
      </c>
      <c r="O59" s="23">
        <f>'12Mo Totals'!N59/'12Mo Totals'!N$5</f>
        <v>1.7060550698159989</v>
      </c>
      <c r="P59" s="23">
        <f>'12Mo Totals'!O59/'12Mo Totals'!O$5</f>
        <v>2.1324840082434493</v>
      </c>
      <c r="Q59" s="23">
        <f>'12Mo Totals'!P59/'12Mo Totals'!P$5</f>
        <v>1.3674398898421778</v>
      </c>
      <c r="R59" s="23">
        <f>'12Mo Totals'!Q59/'12Mo Totals'!Q$5</f>
        <v>0.56591639871382637</v>
      </c>
      <c r="S59" s="23">
        <f>'12Mo Totals'!R59/'12Mo Totals'!R$5</f>
        <v>1.2119385851628641</v>
      </c>
      <c r="T59" s="23">
        <f>'12Mo Totals'!S59/'12Mo Totals'!S$5</f>
        <v>0.40502253702511271</v>
      </c>
      <c r="U59" s="23">
        <f>'12Mo Totals'!T59/'12Mo Totals'!T$5</f>
        <v>1.5353154240869302</v>
      </c>
      <c r="V59" s="23">
        <f>'12Mo Totals'!U59/'12Mo Totals'!U$5</f>
        <v>1.1069978343259339</v>
      </c>
      <c r="W59" s="23">
        <f>'12Mo Totals'!V59/'12Mo Totals'!V$5</f>
        <v>-3.3665689149560118</v>
      </c>
    </row>
    <row r="60" spans="1:23">
      <c r="A60" s="22">
        <f>'12Mo Totals'!A60</f>
        <v>41883</v>
      </c>
      <c r="B60" s="22">
        <f>'12Mo Totals'!B60</f>
        <v>42217</v>
      </c>
      <c r="C60" s="23">
        <f>'12Mo Totals'!W60/'12Mo Totals'!W$5</f>
        <v>1.4169266939227092</v>
      </c>
      <c r="D60" s="23">
        <f>'12Mo Totals'!C60/'12Mo Totals'!C$5</f>
        <v>1.2625745950554135</v>
      </c>
      <c r="E60" s="23">
        <f>'12Mo Totals'!D60/'12Mo Totals'!D$5</f>
        <v>0.54482758620689653</v>
      </c>
      <c r="F60" s="23">
        <f>'12Mo Totals'!E60/'12Mo Totals'!E$5</f>
        <v>3.1013762357045938E-2</v>
      </c>
      <c r="G60" s="23">
        <f>'12Mo Totals'!F60/'12Mo Totals'!F$5</f>
        <v>0.79575163398692805</v>
      </c>
      <c r="H60" s="23">
        <f>'12Mo Totals'!G60/'12Mo Totals'!G$5</f>
        <v>1.120455672879314</v>
      </c>
      <c r="I60" s="23">
        <f>'12Mo Totals'!H60/'12Mo Totals'!H$5</f>
        <v>1.3073277537131645</v>
      </c>
      <c r="J60" s="23">
        <f>'12Mo Totals'!I60/'12Mo Totals'!I$5</f>
        <v>1.264669186120102</v>
      </c>
      <c r="K60" s="23">
        <f>'12Mo Totals'!J60/'12Mo Totals'!J$5</f>
        <v>1.4468639299854136</v>
      </c>
      <c r="L60" s="23">
        <f>'12Mo Totals'!K60/'12Mo Totals'!K$5</f>
        <v>3.3346631885837041</v>
      </c>
      <c r="M60" s="23">
        <f>'12Mo Totals'!L60/'12Mo Totals'!L$5</f>
        <v>1.3463618182267105</v>
      </c>
      <c r="N60" s="23">
        <f>'12Mo Totals'!M60/'12Mo Totals'!M$5</f>
        <v>1.2374912729811496</v>
      </c>
      <c r="O60" s="23">
        <f>'12Mo Totals'!N60/'12Mo Totals'!N$5</f>
        <v>1.6826960720344513</v>
      </c>
      <c r="P60" s="23">
        <f>'12Mo Totals'!O60/'12Mo Totals'!O$5</f>
        <v>2.1849155581725235</v>
      </c>
      <c r="Q60" s="23">
        <f>'12Mo Totals'!P60/'12Mo Totals'!P$5</f>
        <v>1.3804681707446245</v>
      </c>
      <c r="R60" s="23">
        <f>'12Mo Totals'!Q60/'12Mo Totals'!Q$5</f>
        <v>0.56913183279742763</v>
      </c>
      <c r="S60" s="23">
        <f>'12Mo Totals'!R60/'12Mo Totals'!R$5</f>
        <v>1.2205481417706987</v>
      </c>
      <c r="T60" s="23">
        <f>'12Mo Totals'!S60/'12Mo Totals'!S$5</f>
        <v>0.57694784288473921</v>
      </c>
      <c r="U60" s="23">
        <f>'12Mo Totals'!T60/'12Mo Totals'!T$5</f>
        <v>1.3637186839722306</v>
      </c>
      <c r="V60" s="23">
        <f>'12Mo Totals'!U60/'12Mo Totals'!U$5</f>
        <v>1.1163373037357878</v>
      </c>
      <c r="W60" s="23">
        <f>'12Mo Totals'!V60/'12Mo Totals'!V$5</f>
        <v>-3.466275659824047</v>
      </c>
    </row>
    <row r="61" spans="1:23">
      <c r="A61" s="22">
        <f>'12Mo Totals'!A61</f>
        <v>41913</v>
      </c>
      <c r="B61" s="22">
        <f>'12Mo Totals'!B61</f>
        <v>42248</v>
      </c>
      <c r="C61" s="23">
        <f>'12Mo Totals'!W61/'12Mo Totals'!W$5</f>
        <v>1.4442295558071794</v>
      </c>
      <c r="D61" s="23">
        <f>'12Mo Totals'!C61/'12Mo Totals'!C$5</f>
        <v>1.340153452685422</v>
      </c>
      <c r="E61" s="23">
        <f>'12Mo Totals'!D61/'12Mo Totals'!D$5</f>
        <v>0.91264367816091951</v>
      </c>
      <c r="F61" s="23">
        <f>'12Mo Totals'!E61/'12Mo Totals'!E$5</f>
        <v>0.21321961620469082</v>
      </c>
      <c r="G61" s="23">
        <f>'12Mo Totals'!F61/'12Mo Totals'!F$5</f>
        <v>0.78835063437139563</v>
      </c>
      <c r="H61" s="23">
        <f>'12Mo Totals'!G61/'12Mo Totals'!G$5</f>
        <v>1.1144674367514704</v>
      </c>
      <c r="I61" s="23">
        <f>'12Mo Totals'!H61/'12Mo Totals'!H$5</f>
        <v>1.3457058093134793</v>
      </c>
      <c r="J61" s="23">
        <f>'12Mo Totals'!I61/'12Mo Totals'!I$5</f>
        <v>1.3214111350198001</v>
      </c>
      <c r="K61" s="23">
        <f>'12Mo Totals'!J61/'12Mo Totals'!J$5</f>
        <v>1.6152844342571369</v>
      </c>
      <c r="L61" s="23">
        <f>'12Mo Totals'!K61/'12Mo Totals'!K$5</f>
        <v>3.324433532811621</v>
      </c>
      <c r="M61" s="23">
        <f>'12Mo Totals'!L61/'12Mo Totals'!L$5</f>
        <v>1.3808177575862324</v>
      </c>
      <c r="N61" s="23">
        <f>'12Mo Totals'!M61/'12Mo Totals'!M$5</f>
        <v>1.2537817081684897</v>
      </c>
      <c r="O61" s="23">
        <f>'12Mo Totals'!N61/'12Mo Totals'!N$5</f>
        <v>1.7016834138066033</v>
      </c>
      <c r="P61" s="23">
        <f>'12Mo Totals'!O61/'12Mo Totals'!O$5</f>
        <v>2.1761368198485131</v>
      </c>
      <c r="Q61" s="23">
        <f>'12Mo Totals'!P61/'12Mo Totals'!P$5</f>
        <v>1.2842919182290011</v>
      </c>
      <c r="R61" s="23">
        <f>'12Mo Totals'!Q61/'12Mo Totals'!Q$5</f>
        <v>0.60289389067524113</v>
      </c>
      <c r="S61" s="23">
        <f>'12Mo Totals'!R61/'12Mo Totals'!R$5</f>
        <v>1.1940020088965417</v>
      </c>
      <c r="T61" s="23">
        <f>'12Mo Totals'!S61/'12Mo Totals'!S$5</f>
        <v>0.47842884739214425</v>
      </c>
      <c r="U61" s="23">
        <f>'12Mo Totals'!T61/'12Mo Totals'!T$5</f>
        <v>1.4907938424388771</v>
      </c>
      <c r="V61" s="23">
        <f>'12Mo Totals'!U61/'12Mo Totals'!U$5</f>
        <v>1.0240931239848403</v>
      </c>
      <c r="W61" s="23">
        <f>'12Mo Totals'!V61/'12Mo Totals'!V$5</f>
        <v>-3.7478005865102637</v>
      </c>
    </row>
    <row r="62" spans="1:23">
      <c r="A62" s="22">
        <f>'12Mo Totals'!A62</f>
        <v>41944</v>
      </c>
      <c r="B62" s="22">
        <f>'12Mo Totals'!B62</f>
        <v>42278</v>
      </c>
      <c r="C62" s="23">
        <f>'12Mo Totals'!W62/'12Mo Totals'!W$5</f>
        <v>1.4792986611117354</v>
      </c>
      <c r="D62" s="23">
        <f>'12Mo Totals'!C62/'12Mo Totals'!C$5</f>
        <v>1.2571184995737426</v>
      </c>
      <c r="E62" s="23">
        <f>'12Mo Totals'!D62/'12Mo Totals'!D$5</f>
        <v>1.0149425287356322</v>
      </c>
      <c r="F62" s="23">
        <f>'12Mo Totals'!E62/'12Mo Totals'!E$5</f>
        <v>0.28358208955223879</v>
      </c>
      <c r="G62" s="23">
        <f>'12Mo Totals'!F62/'12Mo Totals'!F$5</f>
        <v>0.80834294502114568</v>
      </c>
      <c r="H62" s="23">
        <f>'12Mo Totals'!G62/'12Mo Totals'!G$5</f>
        <v>1.101924030897881</v>
      </c>
      <c r="I62" s="23">
        <f>'12Mo Totals'!H62/'12Mo Totals'!H$5</f>
        <v>1.4265091987905558</v>
      </c>
      <c r="J62" s="23">
        <f>'12Mo Totals'!I62/'12Mo Totals'!I$5</f>
        <v>1.367213351897727</v>
      </c>
      <c r="K62" s="23">
        <f>'12Mo Totals'!J62/'12Mo Totals'!J$5</f>
        <v>1.573296520108356</v>
      </c>
      <c r="L62" s="23">
        <f>'12Mo Totals'!K62/'12Mo Totals'!K$5</f>
        <v>3.3879596951562578</v>
      </c>
      <c r="M62" s="23">
        <f>'12Mo Totals'!L62/'12Mo Totals'!L$5</f>
        <v>1.3705834423841388</v>
      </c>
      <c r="N62" s="23">
        <f>'12Mo Totals'!M62/'12Mo Totals'!M$5</f>
        <v>1.2833372120083779</v>
      </c>
      <c r="O62" s="23">
        <f>'12Mo Totals'!N62/'12Mo Totals'!N$5</f>
        <v>1.8285266866762364</v>
      </c>
      <c r="P62" s="23">
        <f>'12Mo Totals'!O62/'12Mo Totals'!O$5</f>
        <v>2.2667612343762547</v>
      </c>
      <c r="Q62" s="23">
        <f>'12Mo Totals'!P62/'12Mo Totals'!P$5</f>
        <v>1.284715602160788</v>
      </c>
      <c r="R62" s="23">
        <f>'12Mo Totals'!Q62/'12Mo Totals'!Q$5</f>
        <v>0.54059485530546625</v>
      </c>
      <c r="S62" s="23">
        <f>'12Mo Totals'!R62/'12Mo Totals'!R$5</f>
        <v>1.2579997130147798</v>
      </c>
      <c r="T62" s="23">
        <f>'12Mo Totals'!S62/'12Mo Totals'!S$5</f>
        <v>0.78943979394719899</v>
      </c>
      <c r="U62" s="23">
        <f>'12Mo Totals'!T62/'12Mo Totals'!T$5</f>
        <v>1.4983398732266828</v>
      </c>
      <c r="V62" s="23">
        <f>'12Mo Totals'!U62/'12Mo Totals'!U$5</f>
        <v>1.0392528424472116</v>
      </c>
      <c r="W62" s="23">
        <f>'12Mo Totals'!V62/'12Mo Totals'!V$5</f>
        <v>-5.3313782991202343</v>
      </c>
    </row>
    <row r="63" spans="1:23">
      <c r="A63" s="22">
        <f>'12Mo Totals'!A63</f>
        <v>41974</v>
      </c>
      <c r="B63" s="22">
        <f>'12Mo Totals'!B63</f>
        <v>42309</v>
      </c>
      <c r="C63" s="23">
        <f>'12Mo Totals'!W63/'12Mo Totals'!W$5</f>
        <v>1.4462996896960059</v>
      </c>
      <c r="D63" s="23">
        <f>'12Mo Totals'!C63/'12Mo Totals'!C$5</f>
        <v>1.2854219948849104</v>
      </c>
      <c r="E63" s="23">
        <f>'12Mo Totals'!D63/'12Mo Totals'!D$5</f>
        <v>1.0264367816091955</v>
      </c>
      <c r="F63" s="23">
        <f>'12Mo Totals'!E63/'12Mo Totals'!E$5</f>
        <v>0.29947664276022484</v>
      </c>
      <c r="G63" s="23">
        <f>'12Mo Totals'!F63/'12Mo Totals'!F$5</f>
        <v>0.81564782775855438</v>
      </c>
      <c r="H63" s="23">
        <f>'12Mo Totals'!G63/'12Mo Totals'!G$5</f>
        <v>1.0825951385443979</v>
      </c>
      <c r="I63" s="23">
        <f>'12Mo Totals'!H63/'12Mo Totals'!H$5</f>
        <v>1.3507957119702758</v>
      </c>
      <c r="J63" s="23">
        <f>'12Mo Totals'!I63/'12Mo Totals'!I$5</f>
        <v>1.3539952624631575</v>
      </c>
      <c r="K63" s="23">
        <f>'12Mo Totals'!J63/'12Mo Totals'!J$5</f>
        <v>1.5849135236507605</v>
      </c>
      <c r="L63" s="23">
        <f>'12Mo Totals'!K63/'12Mo Totals'!K$5</f>
        <v>3.3481151859239935</v>
      </c>
      <c r="M63" s="23">
        <f>'12Mo Totals'!L63/'12Mo Totals'!L$5</f>
        <v>1.3489913829288165</v>
      </c>
      <c r="N63" s="23">
        <f>'12Mo Totals'!M63/'12Mo Totals'!M$5</f>
        <v>1.2756574354200605</v>
      </c>
      <c r="O63" s="23">
        <f>'12Mo Totals'!N63/'12Mo Totals'!N$5</f>
        <v>1.8088216103353778</v>
      </c>
      <c r="P63" s="23">
        <f>'12Mo Totals'!O63/'12Mo Totals'!O$5</f>
        <v>2.2050691860931937</v>
      </c>
      <c r="Q63" s="23">
        <f>'12Mo Totals'!P63/'12Mo Totals'!P$5</f>
        <v>1.2739116619002224</v>
      </c>
      <c r="R63" s="23">
        <f>'12Mo Totals'!Q63/'12Mo Totals'!Q$5</f>
        <v>0.50562700964630225</v>
      </c>
      <c r="S63" s="23">
        <f>'12Mo Totals'!R63/'12Mo Totals'!R$5</f>
        <v>1.1756349547998277</v>
      </c>
      <c r="T63" s="23">
        <f>'12Mo Totals'!S63/'12Mo Totals'!S$5</f>
        <v>0.78493238892466199</v>
      </c>
      <c r="U63" s="23">
        <f>'12Mo Totals'!T63/'12Mo Totals'!T$5</f>
        <v>1.4950196196800483</v>
      </c>
      <c r="V63" s="23">
        <f>'12Mo Totals'!U63/'12Mo Totals'!U$5</f>
        <v>1.0305224688684353</v>
      </c>
      <c r="W63" s="23">
        <f>'12Mo Totals'!V63/'12Mo Totals'!V$5</f>
        <v>-5.0263929618768328</v>
      </c>
    </row>
    <row r="64" spans="1:23">
      <c r="A64" s="22">
        <f>'12Mo Totals'!A64</f>
        <v>42005</v>
      </c>
      <c r="B64" s="22">
        <f>'12Mo Totals'!B64</f>
        <v>42339</v>
      </c>
      <c r="C64" s="23">
        <f>'12Mo Totals'!W64/'12Mo Totals'!W$5</f>
        <v>1.4329583466588298</v>
      </c>
      <c r="D64" s="23">
        <f>'12Mo Totals'!C64/'12Mo Totals'!C$5</f>
        <v>1.3630008525149191</v>
      </c>
      <c r="E64" s="23">
        <f>'12Mo Totals'!D64/'12Mo Totals'!D$5</f>
        <v>1.0183908045977013</v>
      </c>
      <c r="F64" s="23">
        <f>'12Mo Totals'!E64/'12Mo Totals'!E$5</f>
        <v>0.41073851521612714</v>
      </c>
      <c r="G64" s="23">
        <f>'12Mo Totals'!F64/'12Mo Totals'!F$5</f>
        <v>0.7482698961937716</v>
      </c>
      <c r="H64" s="23">
        <f>'12Mo Totals'!G64/'12Mo Totals'!G$5</f>
        <v>1.0906030756147687</v>
      </c>
      <c r="I64" s="23">
        <f>'12Mo Totals'!H64/'12Mo Totals'!H$5</f>
        <v>1.1936816962550827</v>
      </c>
      <c r="J64" s="23">
        <f>'12Mo Totals'!I64/'12Mo Totals'!I$5</f>
        <v>1.3865974721082039</v>
      </c>
      <c r="K64" s="23">
        <f>'12Mo Totals'!J64/'12Mo Totals'!J$5</f>
        <v>1.5339133152740154</v>
      </c>
      <c r="L64" s="23">
        <f>'12Mo Totals'!K64/'12Mo Totals'!K$5</f>
        <v>3.4529180093089868</v>
      </c>
      <c r="M64" s="23">
        <f>'12Mo Totals'!L64/'12Mo Totals'!L$5</f>
        <v>1.3692748327201798</v>
      </c>
      <c r="N64" s="23">
        <f>'12Mo Totals'!M64/'12Mo Totals'!M$5</f>
        <v>1.4840586455666744</v>
      </c>
      <c r="O64" s="23">
        <f>'12Mo Totals'!N64/'12Mo Totals'!N$5</f>
        <v>1.8723084953673497</v>
      </c>
      <c r="P64" s="23">
        <f>'12Mo Totals'!O64/'12Mo Totals'!O$5</f>
        <v>2.221074324866847</v>
      </c>
      <c r="Q64" s="23">
        <f>'12Mo Totals'!P64/'12Mo Totals'!P$5</f>
        <v>1.2024149984111852</v>
      </c>
      <c r="R64" s="23">
        <f>'12Mo Totals'!Q64/'12Mo Totals'!Q$5</f>
        <v>0.5213022508038585</v>
      </c>
      <c r="S64" s="23">
        <f>'12Mo Totals'!R64/'12Mo Totals'!R$5</f>
        <v>1.6780025828669825</v>
      </c>
      <c r="T64" s="23">
        <f>'12Mo Totals'!S64/'12Mo Totals'!S$5</f>
        <v>0.81841596909207981</v>
      </c>
      <c r="U64" s="23">
        <f>'12Mo Totals'!T64/'12Mo Totals'!T$5</f>
        <v>1.4307274373679444</v>
      </c>
      <c r="V64" s="23">
        <f>'12Mo Totals'!U64/'12Mo Totals'!U$5</f>
        <v>0.99262317271250677</v>
      </c>
      <c r="W64" s="23">
        <f>'12Mo Totals'!V64/'12Mo Totals'!V$5</f>
        <v>-5.5483870967741939</v>
      </c>
    </row>
    <row r="65" spans="1:23">
      <c r="A65" s="22">
        <f>'12Mo Totals'!A65</f>
        <v>42036</v>
      </c>
      <c r="B65" s="22">
        <f>'12Mo Totals'!B65</f>
        <v>42370</v>
      </c>
      <c r="C65" s="23">
        <f>'12Mo Totals'!W65/'12Mo Totals'!W$5</f>
        <v>1.3998729395901222</v>
      </c>
      <c r="D65" s="23">
        <f>'12Mo Totals'!C65/'12Mo Totals'!C$5</f>
        <v>1.3222506393861893</v>
      </c>
      <c r="E65" s="23">
        <f>'12Mo Totals'!D65/'12Mo Totals'!D$5</f>
        <v>1.0505747126436782</v>
      </c>
      <c r="F65" s="23">
        <f>'12Mo Totals'!E65/'12Mo Totals'!E$5</f>
        <v>0.39096724171351038</v>
      </c>
      <c r="G65" s="23">
        <f>'12Mo Totals'!F65/'12Mo Totals'!F$5</f>
        <v>0.79190695886197615</v>
      </c>
      <c r="H65" s="23">
        <f>'12Mo Totals'!G65/'12Mo Totals'!G$5</f>
        <v>0.95611579618737152</v>
      </c>
      <c r="I65" s="23">
        <f>'12Mo Totals'!H65/'12Mo Totals'!H$5</f>
        <v>1.1883548335118432</v>
      </c>
      <c r="J65" s="23">
        <f>'12Mo Totals'!I65/'12Mo Totals'!I$5</f>
        <v>1.3017738639856788</v>
      </c>
      <c r="K65" s="23">
        <f>'12Mo Totals'!J65/'12Mo Totals'!J$5</f>
        <v>1.4703584080016669</v>
      </c>
      <c r="L65" s="23">
        <f>'12Mo Totals'!K65/'12Mo Totals'!K$5</f>
        <v>3.4718428724873407</v>
      </c>
      <c r="M65" s="23">
        <f>'12Mo Totals'!L65/'12Mo Totals'!L$5</f>
        <v>1.3869657539320017</v>
      </c>
      <c r="N65" s="23">
        <f>'12Mo Totals'!M65/'12Mo Totals'!M$5</f>
        <v>1.5126832673958577</v>
      </c>
      <c r="O65" s="23">
        <f>'12Mo Totals'!N65/'12Mo Totals'!N$5</f>
        <v>1.8695028056896776</v>
      </c>
      <c r="P65" s="23">
        <f>'12Mo Totals'!O65/'12Mo Totals'!O$5</f>
        <v>2.229130423145893</v>
      </c>
      <c r="Q65" s="23">
        <f>'12Mo Totals'!P65/'12Mo Totals'!P$5</f>
        <v>1.2477491791123823</v>
      </c>
      <c r="R65" s="23">
        <f>'12Mo Totals'!Q65/'12Mo Totals'!Q$5</f>
        <v>0.52451768488745976</v>
      </c>
      <c r="S65" s="23">
        <f>'12Mo Totals'!R65/'12Mo Totals'!R$5</f>
        <v>1.6686755632084949</v>
      </c>
      <c r="T65" s="23">
        <f>'12Mo Totals'!S65/'12Mo Totals'!S$5</f>
        <v>0.97553122987765617</v>
      </c>
      <c r="U65" s="23">
        <f>'12Mo Totals'!T65/'12Mo Totals'!T$5</f>
        <v>1.4218231210383339</v>
      </c>
      <c r="V65" s="23">
        <f>'12Mo Totals'!U65/'12Mo Totals'!U$5</f>
        <v>0.71839469409853818</v>
      </c>
      <c r="W65" s="23">
        <f>'12Mo Totals'!V65/'12Mo Totals'!V$5</f>
        <v>-6.1319648093841641</v>
      </c>
    </row>
    <row r="66" spans="1:23">
      <c r="A66" s="22">
        <f>'12Mo Totals'!A66</f>
        <v>42064</v>
      </c>
      <c r="B66" s="22">
        <f>'12Mo Totals'!B66</f>
        <v>42401</v>
      </c>
      <c r="C66" s="23">
        <f>'12Mo Totals'!W66/'12Mo Totals'!W$5</f>
        <v>1.4289001927515061</v>
      </c>
      <c r="D66" s="23">
        <f>'12Mo Totals'!C66/'12Mo Totals'!C$5</f>
        <v>1.2639386189258313</v>
      </c>
      <c r="E66" s="23">
        <f>'12Mo Totals'!D66/'12Mo Totals'!D$5</f>
        <v>1.0034482758620689</v>
      </c>
      <c r="F66" s="23">
        <f>'12Mo Totals'!E66/'12Mo Totals'!E$5</f>
        <v>0.43419267299864317</v>
      </c>
      <c r="G66" s="23">
        <f>'12Mo Totals'!F66/'12Mo Totals'!F$5</f>
        <v>0.84650134563629376</v>
      </c>
      <c r="H66" s="23">
        <f>'12Mo Totals'!G66/'12Mo Totals'!G$5</f>
        <v>0.94835589256608321</v>
      </c>
      <c r="I66" s="23">
        <f>'12Mo Totals'!H66/'12Mo Totals'!H$5</f>
        <v>1.203207491730093</v>
      </c>
      <c r="J66" s="23">
        <f>'12Mo Totals'!I66/'12Mo Totals'!I$5</f>
        <v>1.4313328390864872</v>
      </c>
      <c r="K66" s="23">
        <f>'12Mo Totals'!J66/'12Mo Totals'!J$5</f>
        <v>1.5402688060012502</v>
      </c>
      <c r="L66" s="23">
        <f>'12Mo Totals'!K66/'12Mo Totals'!K$5</f>
        <v>3.6100966702470463</v>
      </c>
      <c r="M66" s="23">
        <f>'12Mo Totals'!L66/'12Mo Totals'!L$5</f>
        <v>1.3934347300066665</v>
      </c>
      <c r="N66" s="23">
        <f>'12Mo Totals'!M66/'12Mo Totals'!M$5</f>
        <v>1.571561554572958</v>
      </c>
      <c r="O66" s="23">
        <f>'12Mo Totals'!N66/'12Mo Totals'!N$5</f>
        <v>1.8574318152159728</v>
      </c>
      <c r="P66" s="23">
        <f>'12Mo Totals'!O66/'12Mo Totals'!O$5</f>
        <v>2.2398362015898079</v>
      </c>
      <c r="Q66" s="23">
        <f>'12Mo Totals'!P66/'12Mo Totals'!P$5</f>
        <v>1.2491261518906895</v>
      </c>
      <c r="R66" s="23">
        <f>'12Mo Totals'!Q66/'12Mo Totals'!Q$5</f>
        <v>0.42403536977491962</v>
      </c>
      <c r="S66" s="23">
        <f>'12Mo Totals'!R66/'12Mo Totals'!R$5</f>
        <v>1.6824508537810303</v>
      </c>
      <c r="T66" s="23">
        <f>'12Mo Totals'!S66/'12Mo Totals'!S$5</f>
        <v>0.99227301996136508</v>
      </c>
      <c r="U66" s="23">
        <f>'12Mo Totals'!T66/'12Mo Totals'!T$5</f>
        <v>1.4311801992152129</v>
      </c>
      <c r="V66" s="23">
        <f>'12Mo Totals'!U66/'12Mo Totals'!U$5</f>
        <v>0.68875203031943688</v>
      </c>
      <c r="W66" s="23">
        <f>'12Mo Totals'!V66/'12Mo Totals'!V$5</f>
        <v>-6.3255131964809381</v>
      </c>
    </row>
    <row r="67" spans="1:23">
      <c r="A67" s="22">
        <f>'12Mo Totals'!A67</f>
        <v>42095</v>
      </c>
      <c r="B67" s="22">
        <f>'12Mo Totals'!B67</f>
        <v>42430</v>
      </c>
      <c r="C67" s="23">
        <f>'12Mo Totals'!W67/'12Mo Totals'!W$5</f>
        <v>1.4134282108684191</v>
      </c>
      <c r="D67" s="23">
        <f>'12Mo Totals'!C67/'12Mo Totals'!C$5</f>
        <v>1.2182438192668372</v>
      </c>
      <c r="E67" s="23">
        <f>'12Mo Totals'!D67/'12Mo Totals'!D$5</f>
        <v>1.1137931034482758</v>
      </c>
      <c r="F67" s="23">
        <f>'12Mo Totals'!E67/'12Mo Totals'!E$5</f>
        <v>0.46540027137042062</v>
      </c>
      <c r="G67" s="23">
        <f>'12Mo Totals'!F67/'12Mo Totals'!F$5</f>
        <v>0.84505959246443674</v>
      </c>
      <c r="H67" s="23">
        <f>'12Mo Totals'!G67/'12Mo Totals'!G$5</f>
        <v>1.0028169513145773</v>
      </c>
      <c r="I67" s="23">
        <f>'12Mo Totals'!H67/'12Mo Totals'!H$5</f>
        <v>1.2191312095390652</v>
      </c>
      <c r="J67" s="23">
        <f>'12Mo Totals'!I67/'12Mo Totals'!I$5</f>
        <v>1.4070484422183245</v>
      </c>
      <c r="K67" s="23">
        <f>'12Mo Totals'!J67/'12Mo Totals'!J$5</f>
        <v>1.4534277974578038</v>
      </c>
      <c r="L67" s="23">
        <f>'12Mo Totals'!K67/'12Mo Totals'!K$5</f>
        <v>3.5770548821032171</v>
      </c>
      <c r="M67" s="23">
        <f>'12Mo Totals'!L67/'12Mo Totals'!L$5</f>
        <v>1.3899409891113799</v>
      </c>
      <c r="N67" s="23">
        <f>'12Mo Totals'!M67/'12Mo Totals'!M$5</f>
        <v>1.5534093553642077</v>
      </c>
      <c r="O67" s="23">
        <f>'12Mo Totals'!N67/'12Mo Totals'!N$5</f>
        <v>1.9233981469398409</v>
      </c>
      <c r="P67" s="23">
        <f>'12Mo Totals'!O67/'12Mo Totals'!O$5</f>
        <v>1.9734229050129808</v>
      </c>
      <c r="Q67" s="23">
        <f>'12Mo Totals'!P67/'12Mo Totals'!P$5</f>
        <v>1.259188645270628</v>
      </c>
      <c r="R67" s="23">
        <f>'12Mo Totals'!Q67/'12Mo Totals'!Q$5</f>
        <v>0.44774919614147912</v>
      </c>
      <c r="S67" s="23">
        <f>'12Mo Totals'!R67/'12Mo Totals'!R$5</f>
        <v>1.7471660209499211</v>
      </c>
      <c r="T67" s="23">
        <f>'12Mo Totals'!S67/'12Mo Totals'!S$5</f>
        <v>0.98840952994204767</v>
      </c>
      <c r="U67" s="23">
        <f>'12Mo Totals'!T67/'12Mo Totals'!T$5</f>
        <v>1.5069423483247812</v>
      </c>
      <c r="V67" s="23">
        <f>'12Mo Totals'!U67/'12Mo Totals'!U$5</f>
        <v>0.70323497563616677</v>
      </c>
      <c r="W67" s="23">
        <f>'12Mo Totals'!V67/'12Mo Totals'!V$5</f>
        <v>-6.8093841642228741</v>
      </c>
    </row>
    <row r="68" spans="1:23">
      <c r="A68" s="22">
        <f>'12Mo Totals'!A68</f>
        <v>42125</v>
      </c>
      <c r="B68" s="22">
        <f>'12Mo Totals'!B68</f>
        <v>42461</v>
      </c>
      <c r="C68" s="23">
        <f>'12Mo Totals'!W68/'12Mo Totals'!W$5</f>
        <v>1.3791110957447728</v>
      </c>
      <c r="D68" s="23">
        <f>'12Mo Totals'!C68/'12Mo Totals'!C$5</f>
        <v>1.2028985507246377</v>
      </c>
      <c r="E68" s="23">
        <f>'12Mo Totals'!D68/'12Mo Totals'!D$5</f>
        <v>1.2850574712643679</v>
      </c>
      <c r="F68" s="23">
        <f>'12Mo Totals'!E68/'12Mo Totals'!E$5</f>
        <v>0.52723396006978096</v>
      </c>
      <c r="G68" s="23">
        <f>'12Mo Totals'!F68/'12Mo Totals'!F$5</f>
        <v>0.86851211072664358</v>
      </c>
      <c r="H68" s="23">
        <f>'12Mo Totals'!G68/'12Mo Totals'!G$5</f>
        <v>1.0329175820282051</v>
      </c>
      <c r="I68" s="23">
        <f>'12Mo Totals'!H68/'12Mo Totals'!H$5</f>
        <v>1.1429058889320682</v>
      </c>
      <c r="J68" s="23">
        <f>'12Mo Totals'!I68/'12Mo Totals'!I$5</f>
        <v>1.4225448890656927</v>
      </c>
      <c r="K68" s="23">
        <f>'12Mo Totals'!J68/'12Mo Totals'!J$5</f>
        <v>1.3613252760991874</v>
      </c>
      <c r="L68" s="23">
        <f>'12Mo Totals'!K68/'12Mo Totals'!K$5</f>
        <v>3.871975858012378</v>
      </c>
      <c r="M68" s="23">
        <f>'12Mo Totals'!L68/'12Mo Totals'!L$5</f>
        <v>1.1706377620305672</v>
      </c>
      <c r="N68" s="23">
        <f>'12Mo Totals'!M68/'12Mo Totals'!M$5</f>
        <v>1.6696532464510123</v>
      </c>
      <c r="O68" s="23">
        <f>'12Mo Totals'!N68/'12Mo Totals'!N$5</f>
        <v>1.7315672713036669</v>
      </c>
      <c r="P68" s="23">
        <f>'12Mo Totals'!O68/'12Mo Totals'!O$5</f>
        <v>2.069748146562107</v>
      </c>
      <c r="Q68" s="23">
        <f>'12Mo Totals'!P68/'12Mo Totals'!P$5</f>
        <v>1.0906683614023938</v>
      </c>
      <c r="R68" s="23">
        <f>'12Mo Totals'!Q68/'12Mo Totals'!Q$5</f>
        <v>0.44413183279742763</v>
      </c>
      <c r="S68" s="23">
        <f>'12Mo Totals'!R68/'12Mo Totals'!R$5</f>
        <v>1.7448701391878318</v>
      </c>
      <c r="T68" s="23">
        <f>'12Mo Totals'!S68/'12Mo Totals'!S$5</f>
        <v>1.0431423052157116</v>
      </c>
      <c r="U68" s="23">
        <f>'12Mo Totals'!T68/'12Mo Totals'!T$5</f>
        <v>1.592816178690009</v>
      </c>
      <c r="V68" s="23">
        <f>'12Mo Totals'!U68/'12Mo Totals'!U$5</f>
        <v>0.64361126150514347</v>
      </c>
      <c r="W68" s="23">
        <f>'12Mo Totals'!V68/'12Mo Totals'!V$5</f>
        <v>1.7976539589442815</v>
      </c>
    </row>
    <row r="69" spans="1:23">
      <c r="A69" s="22">
        <f>'12Mo Totals'!A69</f>
        <v>42156</v>
      </c>
      <c r="B69" s="22">
        <f>'12Mo Totals'!B69</f>
        <v>42491</v>
      </c>
      <c r="C69" s="23">
        <f>'12Mo Totals'!W69/'12Mo Totals'!W$5</f>
        <v>1.355887996680871</v>
      </c>
      <c r="D69" s="23">
        <f>'12Mo Totals'!C69/'12Mo Totals'!C$5</f>
        <v>1.2064791133844843</v>
      </c>
      <c r="E69" s="23">
        <f>'12Mo Totals'!D69/'12Mo Totals'!D$5</f>
        <v>1.2091954022988505</v>
      </c>
      <c r="F69" s="23">
        <f>'12Mo Totals'!E69/'12Mo Totals'!E$5</f>
        <v>0.5070750145377011</v>
      </c>
      <c r="G69" s="23">
        <f>'12Mo Totals'!F69/'12Mo Totals'!F$5</f>
        <v>0.88427527873894651</v>
      </c>
      <c r="H69" s="23">
        <f>'12Mo Totals'!G69/'12Mo Totals'!G$5</f>
        <v>0.95370632839628655</v>
      </c>
      <c r="I69" s="23">
        <f>'12Mo Totals'!H69/'12Mo Totals'!H$5</f>
        <v>1.112992047619499</v>
      </c>
      <c r="J69" s="23">
        <f>'12Mo Totals'!I69/'12Mo Totals'!I$5</f>
        <v>1.4401207891072818</v>
      </c>
      <c r="K69" s="23">
        <f>'12Mo Totals'!J69/'12Mo Totals'!J$5</f>
        <v>1.3175661596165869</v>
      </c>
      <c r="L69" s="23">
        <f>'12Mo Totals'!K69/'12Mo Totals'!K$5</f>
        <v>3.8991867423661195</v>
      </c>
      <c r="M69" s="23">
        <f>'12Mo Totals'!L69/'12Mo Totals'!L$5</f>
        <v>1.1588355843065603</v>
      </c>
      <c r="N69" s="23">
        <f>'12Mo Totals'!M69/'12Mo Totals'!M$5</f>
        <v>1.758203397719339</v>
      </c>
      <c r="O69" s="23">
        <f>'12Mo Totals'!N69/'12Mo Totals'!N$5</f>
        <v>1.6677541432859193</v>
      </c>
      <c r="P69" s="23">
        <f>'12Mo Totals'!O69/'12Mo Totals'!O$5</f>
        <v>1.9920777239515028</v>
      </c>
      <c r="Q69" s="23">
        <f>'12Mo Totals'!P69/'12Mo Totals'!P$5</f>
        <v>1.0885499417434594</v>
      </c>
      <c r="R69" s="23">
        <f>'12Mo Totals'!Q69/'12Mo Totals'!Q$5</f>
        <v>0.4212218649517685</v>
      </c>
      <c r="S69" s="23">
        <f>'12Mo Totals'!R69/'12Mo Totals'!R$5</f>
        <v>1.7639546563351987</v>
      </c>
      <c r="T69" s="23">
        <f>'12Mo Totals'!S69/'12Mo Totals'!S$5</f>
        <v>1.0495814552479072</v>
      </c>
      <c r="U69" s="23">
        <f>'12Mo Totals'!T69/'12Mo Totals'!T$5</f>
        <v>1.6211892544521582</v>
      </c>
      <c r="V69" s="23">
        <f>'12Mo Totals'!U69/'12Mo Totals'!U$5</f>
        <v>0.65173253925284247</v>
      </c>
      <c r="W69" s="23">
        <f>'12Mo Totals'!V69/'12Mo Totals'!V$5</f>
        <v>1.5102639296187683</v>
      </c>
    </row>
    <row r="70" spans="1:23">
      <c r="A70" s="22">
        <f>'12Mo Totals'!A70</f>
        <v>42186</v>
      </c>
      <c r="B70" s="22">
        <f>'12Mo Totals'!B70</f>
        <v>42522</v>
      </c>
      <c r="C70" s="23">
        <f>'12Mo Totals'!W70/'12Mo Totals'!W$5</f>
        <v>1.3540296301418409</v>
      </c>
      <c r="D70" s="23">
        <f>'12Mo Totals'!C70/'12Mo Totals'!C$5</f>
        <v>1.2242114236999146</v>
      </c>
      <c r="E70" s="23">
        <f>'12Mo Totals'!D70/'12Mo Totals'!D$5</f>
        <v>1.2137931034482758</v>
      </c>
      <c r="F70" s="23">
        <f>'12Mo Totals'!E70/'12Mo Totals'!E$5</f>
        <v>0.58150804419461133</v>
      </c>
      <c r="G70" s="23">
        <f>'12Mo Totals'!F70/'12Mo Totals'!F$5</f>
        <v>0.96193771626297575</v>
      </c>
      <c r="H70" s="23">
        <f>'12Mo Totals'!G70/'12Mo Totals'!G$5</f>
        <v>0.98887392814116648</v>
      </c>
      <c r="I70" s="23">
        <f>'12Mo Totals'!H70/'12Mo Totals'!H$5</f>
        <v>1.1103096594409638</v>
      </c>
      <c r="J70" s="23">
        <f>'12Mo Totals'!I70/'12Mo Totals'!I$5</f>
        <v>1.4571903875015821</v>
      </c>
      <c r="K70" s="23">
        <f>'12Mo Totals'!J70/'12Mo Totals'!J$5</f>
        <v>1.2153573661179413</v>
      </c>
      <c r="L70" s="23">
        <f>'12Mo Totals'!K70/'12Mo Totals'!K$5</f>
        <v>4.0502787581197897</v>
      </c>
      <c r="M70" s="23">
        <f>'12Mo Totals'!L70/'12Mo Totals'!L$5</f>
        <v>1.1646749462976222</v>
      </c>
      <c r="N70" s="23">
        <f>'12Mo Totals'!M70/'12Mo Totals'!M$5</f>
        <v>1.8107982313241797</v>
      </c>
      <c r="O70" s="23">
        <f>'12Mo Totals'!N70/'12Mo Totals'!N$5</f>
        <v>1.6434164165470442</v>
      </c>
      <c r="P70" s="23">
        <f>'12Mo Totals'!O70/'12Mo Totals'!O$5</f>
        <v>1.8336054385354494</v>
      </c>
      <c r="Q70" s="23">
        <f>'12Mo Totals'!P70/'12Mo Totals'!P$5</f>
        <v>1.0807117890054019</v>
      </c>
      <c r="R70" s="23">
        <f>'12Mo Totals'!Q70/'12Mo Totals'!Q$5</f>
        <v>0.34726688102893893</v>
      </c>
      <c r="S70" s="23">
        <f>'12Mo Totals'!R70/'12Mo Totals'!R$5</f>
        <v>1.7368345530205194</v>
      </c>
      <c r="T70" s="23">
        <f>'12Mo Totals'!S70/'12Mo Totals'!S$5</f>
        <v>1.0669671603348359</v>
      </c>
      <c r="U70" s="23">
        <f>'12Mo Totals'!T70/'12Mo Totals'!T$5</f>
        <v>1.4606097192876546</v>
      </c>
      <c r="V70" s="23">
        <f>'12Mo Totals'!U70/'12Mo Totals'!U$5</f>
        <v>0.71886843530048727</v>
      </c>
      <c r="W70" s="23">
        <f>'12Mo Totals'!V70/'12Mo Totals'!V$5</f>
        <v>1.6950146627565983</v>
      </c>
    </row>
    <row r="71" spans="1:23">
      <c r="A71" s="22">
        <f>'12Mo Totals'!A71</f>
        <v>42217</v>
      </c>
      <c r="B71" s="22">
        <f>'12Mo Totals'!B71</f>
        <v>42552</v>
      </c>
      <c r="C71" s="23">
        <f>'12Mo Totals'!W71/'12Mo Totals'!W$5</f>
        <v>1.3476852532132455</v>
      </c>
      <c r="D71" s="23">
        <f>'12Mo Totals'!C71/'12Mo Totals'!C$5</f>
        <v>1.2112531969309464</v>
      </c>
      <c r="E71" s="23">
        <f>'12Mo Totals'!D71/'12Mo Totals'!D$5</f>
        <v>1.3954022988505748</v>
      </c>
      <c r="F71" s="23">
        <f>'12Mo Totals'!E71/'12Mo Totals'!E$5</f>
        <v>0.58150804419461133</v>
      </c>
      <c r="G71" s="23">
        <f>'12Mo Totals'!F71/'12Mo Totals'!F$5</f>
        <v>0.98692810457516345</v>
      </c>
      <c r="H71" s="23">
        <f>'12Mo Totals'!G71/'12Mo Totals'!G$5</f>
        <v>0.99767911558358724</v>
      </c>
      <c r="I71" s="23">
        <f>'12Mo Totals'!H71/'12Mo Totals'!H$5</f>
        <v>1.091096935632162</v>
      </c>
      <c r="J71" s="23">
        <f>'12Mo Totals'!I71/'12Mo Totals'!I$5</f>
        <v>1.478346563477569</v>
      </c>
      <c r="K71" s="23">
        <f>'12Mo Totals'!J71/'12Mo Totals'!J$5</f>
        <v>1.2208793498645552</v>
      </c>
      <c r="L71" s="23">
        <f>'12Mo Totals'!K71/'12Mo Totals'!K$5</f>
        <v>4.0879750396399164</v>
      </c>
      <c r="M71" s="23">
        <f>'12Mo Totals'!L71/'12Mo Totals'!L$5</f>
        <v>1.1664897163033012</v>
      </c>
      <c r="N71" s="23">
        <f>'12Mo Totals'!M71/'12Mo Totals'!M$5</f>
        <v>1.7481964161042587</v>
      </c>
      <c r="O71" s="23">
        <f>'12Mo Totals'!N71/'12Mo Totals'!N$5</f>
        <v>1.5802557745008483</v>
      </c>
      <c r="P71" s="23">
        <f>'12Mo Totals'!O71/'12Mo Totals'!O$5</f>
        <v>1.7934320049246582</v>
      </c>
      <c r="Q71" s="23">
        <f>'12Mo Totals'!P71/'12Mo Totals'!P$5</f>
        <v>1.0614341701090986</v>
      </c>
      <c r="R71" s="23">
        <f>'12Mo Totals'!Q71/'12Mo Totals'!Q$5</f>
        <v>0.21824758842443731</v>
      </c>
      <c r="S71" s="23">
        <f>'12Mo Totals'!R71/'12Mo Totals'!R$5</f>
        <v>1.7537666810159276</v>
      </c>
      <c r="T71" s="23">
        <f>'12Mo Totals'!S71/'12Mo Totals'!S$5</f>
        <v>1.0592401802962008</v>
      </c>
      <c r="U71" s="23">
        <f>'12Mo Totals'!T71/'12Mo Totals'!T$5</f>
        <v>1.4227286447328704</v>
      </c>
      <c r="V71" s="23">
        <f>'12Mo Totals'!U71/'12Mo Totals'!U$5</f>
        <v>0.69551976177585273</v>
      </c>
      <c r="W71" s="23">
        <f>'12Mo Totals'!V71/'12Mo Totals'!V$5</f>
        <v>1.967741935483871</v>
      </c>
    </row>
    <row r="72" spans="1:23">
      <c r="A72" s="22">
        <f>'12Mo Totals'!A72</f>
        <v>42248</v>
      </c>
      <c r="B72" s="22">
        <f>'12Mo Totals'!B72</f>
        <v>42583</v>
      </c>
      <c r="C72" s="23">
        <f>'12Mo Totals'!W72/'12Mo Totals'!W$5</f>
        <v>1.2327776961441055</v>
      </c>
      <c r="D72" s="23">
        <f>'12Mo Totals'!C72/'12Mo Totals'!C$5</f>
        <v>1.1710144927536232</v>
      </c>
      <c r="E72" s="23">
        <f>'12Mo Totals'!D72/'12Mo Totals'!D$5</f>
        <v>1.5367816091954023</v>
      </c>
      <c r="F72" s="23">
        <f>'12Mo Totals'!E72/'12Mo Totals'!E$5</f>
        <v>0.56251211475092067</v>
      </c>
      <c r="G72" s="23">
        <f>'12Mo Totals'!F72/'12Mo Totals'!F$5</f>
        <v>0.98923490965013461</v>
      </c>
      <c r="H72" s="23">
        <f>'12Mo Totals'!G72/'12Mo Totals'!G$5</f>
        <v>1.0313230812841045</v>
      </c>
      <c r="I72" s="23">
        <f>'12Mo Totals'!H72/'12Mo Totals'!H$5</f>
        <v>1.035439750528421</v>
      </c>
      <c r="J72" s="23">
        <f>'12Mo Totals'!I72/'12Mo Totals'!I$5</f>
        <v>1.4816194419832558</v>
      </c>
      <c r="K72" s="23">
        <f>'12Mo Totals'!J72/'12Mo Totals'!J$5</f>
        <v>1.1716503438216295</v>
      </c>
      <c r="L72" s="23">
        <f>'12Mo Totals'!K72/'12Mo Totals'!K$5</f>
        <v>1.6313743542529795</v>
      </c>
      <c r="M72" s="23">
        <f>'12Mo Totals'!L72/'12Mo Totals'!L$5</f>
        <v>1.1490950840719982</v>
      </c>
      <c r="N72" s="23">
        <f>'12Mo Totals'!M72/'12Mo Totals'!M$5</f>
        <v>1.7301605771468467</v>
      </c>
      <c r="O72" s="23">
        <f>'12Mo Totals'!N72/'12Mo Totals'!N$5</f>
        <v>1.5713819652877463</v>
      </c>
      <c r="P72" s="23">
        <f>'12Mo Totals'!O72/'12Mo Totals'!O$5</f>
        <v>1.8414474212456173</v>
      </c>
      <c r="Q72" s="23">
        <f>'12Mo Totals'!P72/'12Mo Totals'!P$5</f>
        <v>1.0578328566889101</v>
      </c>
      <c r="R72" s="23">
        <f>'12Mo Totals'!Q72/'12Mo Totals'!Q$5</f>
        <v>0.19855305466237941</v>
      </c>
      <c r="S72" s="23">
        <f>'12Mo Totals'!R72/'12Mo Totals'!R$5</f>
        <v>1.7554885923374945</v>
      </c>
      <c r="T72" s="23">
        <f>'12Mo Totals'!S72/'12Mo Totals'!S$5</f>
        <v>0.92852543464262716</v>
      </c>
      <c r="U72" s="23">
        <f>'12Mo Totals'!T72/'12Mo Totals'!T$5</f>
        <v>1.5943253848475702</v>
      </c>
      <c r="V72" s="23">
        <f>'12Mo Totals'!U72/'12Mo Totals'!U$5</f>
        <v>0.61349485652409308</v>
      </c>
      <c r="W72" s="23">
        <f>'12Mo Totals'!V72/'12Mo Totals'!V$5</f>
        <v>2.0615835777126099</v>
      </c>
    </row>
    <row r="73" spans="1:23">
      <c r="A73" s="22">
        <f>'12Mo Totals'!A73</f>
        <v>42278</v>
      </c>
      <c r="B73" s="22">
        <f>'12Mo Totals'!B73</f>
        <v>42614</v>
      </c>
      <c r="C73" s="23">
        <f>'12Mo Totals'!W73/'12Mo Totals'!W$5</f>
        <v>1.1973088259445257</v>
      </c>
      <c r="D73" s="23">
        <f>'12Mo Totals'!C73/'12Mo Totals'!C$5</f>
        <v>1.1154305200341006</v>
      </c>
      <c r="E73" s="23">
        <f>'12Mo Totals'!D73/'12Mo Totals'!D$5</f>
        <v>1.4310344827586208</v>
      </c>
      <c r="F73" s="23">
        <f>'12Mo Totals'!E73/'12Mo Totals'!E$5</f>
        <v>0.56716417910447758</v>
      </c>
      <c r="G73" s="23">
        <f>'12Mo Totals'!F73/'12Mo Totals'!F$5</f>
        <v>1.0886197616301423</v>
      </c>
      <c r="H73" s="23">
        <f>'12Mo Totals'!G73/'12Mo Totals'!G$5</f>
        <v>1.0024271844660195</v>
      </c>
      <c r="I73" s="23">
        <f>'12Mo Totals'!H73/'12Mo Totals'!H$5</f>
        <v>0.95733770603679513</v>
      </c>
      <c r="J73" s="23">
        <f>'12Mo Totals'!I73/'12Mo Totals'!I$5</f>
        <v>1.3117733215196283</v>
      </c>
      <c r="K73" s="23">
        <f>'12Mo Totals'!J73/'12Mo Totals'!J$5</f>
        <v>0.92019170660554284</v>
      </c>
      <c r="L73" s="23">
        <f>'12Mo Totals'!K73/'12Mo Totals'!K$5</f>
        <v>1.7869162702675054</v>
      </c>
      <c r="M73" s="23">
        <f>'12Mo Totals'!L73/'12Mo Totals'!L$5</f>
        <v>1.1482926347497593</v>
      </c>
      <c r="N73" s="23">
        <f>'12Mo Totals'!M73/'12Mo Totals'!M$5</f>
        <v>1.7640214102862461</v>
      </c>
      <c r="O73" s="23">
        <f>'12Mo Totals'!N73/'12Mo Totals'!N$5</f>
        <v>1.5769280960459351</v>
      </c>
      <c r="P73" s="23">
        <f>'12Mo Totals'!O73/'12Mo Totals'!O$5</f>
        <v>1.9233198618954581</v>
      </c>
      <c r="Q73" s="23">
        <f>'12Mo Totals'!P73/'12Mo Totals'!P$5</f>
        <v>1.0162059103908485</v>
      </c>
      <c r="R73" s="23">
        <f>'12Mo Totals'!Q73/'12Mo Totals'!Q$5</f>
        <v>0.26366559485530544</v>
      </c>
      <c r="S73" s="23">
        <f>'12Mo Totals'!R73/'12Mo Totals'!R$5</f>
        <v>1.8170469220835126</v>
      </c>
      <c r="T73" s="23">
        <f>'12Mo Totals'!S73/'12Mo Totals'!S$5</f>
        <v>1.0218931101094655</v>
      </c>
      <c r="U73" s="23">
        <f>'12Mo Totals'!T73/'12Mo Totals'!T$5</f>
        <v>1.4461213401750679</v>
      </c>
      <c r="V73" s="23">
        <f>'12Mo Totals'!U73/'12Mo Totals'!U$5</f>
        <v>0.70032485110990794</v>
      </c>
      <c r="W73" s="23">
        <f>'12Mo Totals'!V73/'12Mo Totals'!V$5</f>
        <v>2.0117302052785924</v>
      </c>
    </row>
    <row r="74" spans="1:23">
      <c r="A74" s="22">
        <f>'12Mo Totals'!A74</f>
        <v>42309</v>
      </c>
      <c r="B74" s="22">
        <f>'12Mo Totals'!B74</f>
        <v>42644</v>
      </c>
      <c r="C74" s="23">
        <f>'12Mo Totals'!W74/'12Mo Totals'!W$5</f>
        <v>1.1854476934646003</v>
      </c>
      <c r="D74" s="23">
        <f>'12Mo Totals'!C74/'12Mo Totals'!C$5</f>
        <v>1.1173060528559249</v>
      </c>
      <c r="E74" s="23">
        <f>'12Mo Totals'!D74/'12Mo Totals'!D$5</f>
        <v>1.5160919540229885</v>
      </c>
      <c r="F74" s="23">
        <f>'12Mo Totals'!E74/'12Mo Totals'!E$5</f>
        <v>0.5534018220585385</v>
      </c>
      <c r="G74" s="23">
        <f>'12Mo Totals'!F74/'12Mo Totals'!F$5</f>
        <v>1.1125528642829681</v>
      </c>
      <c r="H74" s="23">
        <f>'12Mo Totals'!G74/'12Mo Totals'!G$5</f>
        <v>1.0434235702643329</v>
      </c>
      <c r="I74" s="23">
        <f>'12Mo Totals'!H74/'12Mo Totals'!H$5</f>
        <v>0.94511056557633433</v>
      </c>
      <c r="J74" s="23">
        <f>'12Mo Totals'!I74/'12Mo Totals'!I$5</f>
        <v>1.3205612715404227</v>
      </c>
      <c r="K74" s="23">
        <f>'12Mo Totals'!J74/'12Mo Totals'!J$5</f>
        <v>0.91425296936861844</v>
      </c>
      <c r="L74" s="23">
        <f>'12Mo Totals'!K74/'12Mo Totals'!K$5</f>
        <v>1.8226689171909365</v>
      </c>
      <c r="M74" s="23">
        <f>'12Mo Totals'!L74/'12Mo Totals'!L$5</f>
        <v>1.1187007728204241</v>
      </c>
      <c r="N74" s="23">
        <f>'12Mo Totals'!M74/'12Mo Totals'!M$5</f>
        <v>1.6615080288573423</v>
      </c>
      <c r="O74" s="23">
        <f>'12Mo Totals'!N74/'12Mo Totals'!N$5</f>
        <v>1.4868850319718125</v>
      </c>
      <c r="P74" s="23">
        <f>'12Mo Totals'!O74/'12Mo Totals'!O$5</f>
        <v>1.9443834809838609</v>
      </c>
      <c r="Q74" s="23">
        <f>'12Mo Totals'!P74/'12Mo Totals'!P$5</f>
        <v>1.0032835504713484</v>
      </c>
      <c r="R74" s="23">
        <f>'12Mo Totals'!Q74/'12Mo Totals'!Q$5</f>
        <v>0.28697749196141481</v>
      </c>
      <c r="S74" s="23">
        <f>'12Mo Totals'!R74/'12Mo Totals'!R$5</f>
        <v>1.6808724350695938</v>
      </c>
      <c r="T74" s="23">
        <f>'12Mo Totals'!S74/'12Mo Totals'!S$5</f>
        <v>0.74436574372182873</v>
      </c>
      <c r="U74" s="23">
        <f>'12Mo Totals'!T74/'12Mo Totals'!T$5</f>
        <v>1.4376697856927256</v>
      </c>
      <c r="V74" s="23">
        <f>'12Mo Totals'!U74/'12Mo Totals'!U$5</f>
        <v>0.50994856524093124</v>
      </c>
      <c r="W74" s="23">
        <f>'12Mo Totals'!V74/'12Mo Totals'!V$5</f>
        <v>3.0146627565982405</v>
      </c>
    </row>
    <row r="75" spans="1:23">
      <c r="A75" s="22">
        <f>'12Mo Totals'!A75</f>
        <v>42339</v>
      </c>
      <c r="B75" s="22">
        <f>'12Mo Totals'!B75</f>
        <v>42675</v>
      </c>
      <c r="C75" s="23">
        <f>'12Mo Totals'!W75/'12Mo Totals'!W$5</f>
        <v>1.2011357644801328</v>
      </c>
      <c r="D75" s="23">
        <f>'12Mo Totals'!C75/'12Mo Totals'!C$5</f>
        <v>1.0767263427109974</v>
      </c>
      <c r="E75" s="23">
        <f>'12Mo Totals'!D75/'12Mo Totals'!D$5</f>
        <v>1.5045977011494254</v>
      </c>
      <c r="F75" s="23">
        <f>'12Mo Totals'!E75/'12Mo Totals'!E$5</f>
        <v>0.1164954448536538</v>
      </c>
      <c r="G75" s="23">
        <f>'12Mo Totals'!F75/'12Mo Totals'!F$5</f>
        <v>1.1098615916955017</v>
      </c>
      <c r="H75" s="23">
        <f>'12Mo Totals'!G75/'12Mo Totals'!G$5</f>
        <v>1.0386223513570974</v>
      </c>
      <c r="I75" s="23">
        <f>'12Mo Totals'!H75/'12Mo Totals'!H$5</f>
        <v>0.96918571035894718</v>
      </c>
      <c r="J75" s="23">
        <f>'12Mo Totals'!I75/'12Mo Totals'!I$5</f>
        <v>1.308536607417319</v>
      </c>
      <c r="K75" s="23">
        <f>'12Mo Totals'!J75/'12Mo Totals'!J$5</f>
        <v>0.87898520525109403</v>
      </c>
      <c r="L75" s="23">
        <f>'12Mo Totals'!K75/'12Mo Totals'!K$5</f>
        <v>2.2452559971356965</v>
      </c>
      <c r="M75" s="23">
        <f>'12Mo Totals'!L75/'12Mo Totals'!L$5</f>
        <v>1.1182069578528926</v>
      </c>
      <c r="N75" s="23">
        <f>'12Mo Totals'!M75/'12Mo Totals'!M$5</f>
        <v>1.6618571096113568</v>
      </c>
      <c r="O75" s="23">
        <f>'12Mo Totals'!N75/'12Mo Totals'!N$5</f>
        <v>1.4787289573274174</v>
      </c>
      <c r="P75" s="23">
        <f>'12Mo Totals'!O75/'12Mo Totals'!O$5</f>
        <v>1.9624494821079679</v>
      </c>
      <c r="Q75" s="23">
        <f>'12Mo Totals'!P75/'12Mo Totals'!P$5</f>
        <v>0.96875331003071707</v>
      </c>
      <c r="R75" s="23">
        <f>'12Mo Totals'!Q75/'12Mo Totals'!Q$5</f>
        <v>0.38303858520900319</v>
      </c>
      <c r="S75" s="23">
        <f>'12Mo Totals'!R75/'12Mo Totals'!R$5</f>
        <v>1.5267613717893529</v>
      </c>
      <c r="T75" s="23">
        <f>'12Mo Totals'!S75/'12Mo Totals'!S$5</f>
        <v>0.75788795878943982</v>
      </c>
      <c r="U75" s="23">
        <f>'12Mo Totals'!T75/'12Mo Totals'!T$5</f>
        <v>1.4698158768487775</v>
      </c>
      <c r="V75" s="23">
        <f>'12Mo Totals'!U75/'12Mo Totals'!U$5</f>
        <v>0.51583649160801304</v>
      </c>
      <c r="W75" s="23">
        <f>'12Mo Totals'!V75/'12Mo Totals'!V$5</f>
        <v>5.7331378299120237</v>
      </c>
    </row>
    <row r="76" spans="1:23">
      <c r="A76" s="22">
        <f>'12Mo Totals'!A76</f>
        <v>42370</v>
      </c>
      <c r="B76" s="22">
        <f>'12Mo Totals'!B76</f>
        <v>42705</v>
      </c>
      <c r="C76" s="23">
        <f>'12Mo Totals'!W76/'12Mo Totals'!W$5</f>
        <v>1.255065129264519</v>
      </c>
      <c r="D76" s="23">
        <f>'12Mo Totals'!C76/'12Mo Totals'!C$5</f>
        <v>1.2555839727195226</v>
      </c>
      <c r="E76" s="23">
        <f>'12Mo Totals'!D76/'12Mo Totals'!D$5</f>
        <v>1.5551724137931036</v>
      </c>
      <c r="F76" s="23">
        <f>'12Mo Totals'!E76/'12Mo Totals'!E$5</f>
        <v>0.18530723008334948</v>
      </c>
      <c r="G76" s="23">
        <f>'12Mo Totals'!F76/'12Mo Totals'!F$5</f>
        <v>1.2010765090349866</v>
      </c>
      <c r="H76" s="23">
        <f>'12Mo Totals'!G76/'12Mo Totals'!G$5</f>
        <v>1.0184076252568919</v>
      </c>
      <c r="I76" s="23">
        <f>'12Mo Totals'!H76/'12Mo Totals'!H$5</f>
        <v>0.98255025923433459</v>
      </c>
      <c r="J76" s="23">
        <f>'12Mo Totals'!I76/'12Mo Totals'!I$5</f>
        <v>1.2848670054065783</v>
      </c>
      <c r="K76" s="23">
        <f>'12Mo Totals'!J76/'12Mo Totals'!J$5</f>
        <v>0.68957074390498019</v>
      </c>
      <c r="L76" s="23">
        <f>'12Mo Totals'!K76/'12Mo Totals'!K$5</f>
        <v>2.727533118510562</v>
      </c>
      <c r="M76" s="23">
        <f>'12Mo Totals'!L76/'12Mo Totals'!L$5</f>
        <v>1.3008691143428557</v>
      </c>
      <c r="N76" s="23">
        <f>'12Mo Totals'!M76/'12Mo Totals'!M$5</f>
        <v>1.8035838957412147</v>
      </c>
      <c r="O76" s="23">
        <f>'12Mo Totals'!N76/'12Mo Totals'!N$5</f>
        <v>1.4697246509200053</v>
      </c>
      <c r="P76" s="23">
        <f>'12Mo Totals'!O76/'12Mo Totals'!O$5</f>
        <v>1.9582742285148409</v>
      </c>
      <c r="Q76" s="23">
        <f>'12Mo Totals'!P76/'12Mo Totals'!P$5</f>
        <v>1.0246795890265861</v>
      </c>
      <c r="R76" s="23">
        <f>'12Mo Totals'!Q76/'12Mo Totals'!Q$5</f>
        <v>0.36053054662379419</v>
      </c>
      <c r="S76" s="23">
        <f>'12Mo Totals'!R76/'12Mo Totals'!R$5</f>
        <v>1.128282393456737</v>
      </c>
      <c r="T76" s="23">
        <f>'12Mo Totals'!S76/'12Mo Totals'!S$5</f>
        <v>0.77784932388924666</v>
      </c>
      <c r="U76" s="23">
        <f>'12Mo Totals'!T76/'12Mo Totals'!T$5</f>
        <v>1.7032900694234832</v>
      </c>
      <c r="V76" s="23">
        <f>'12Mo Totals'!U76/'12Mo Totals'!U$5</f>
        <v>0.74634542501353551</v>
      </c>
      <c r="W76" s="23">
        <f>'12Mo Totals'!V76/'12Mo Totals'!V$5</f>
        <v>3.9941348973607038</v>
      </c>
    </row>
    <row r="77" spans="1:23">
      <c r="A77" s="22">
        <f>'12Mo Totals'!A77</f>
        <v>42401</v>
      </c>
      <c r="B77" s="22">
        <f>'12Mo Totals'!B77</f>
        <v>42736</v>
      </c>
      <c r="C77" s="23">
        <f>'12Mo Totals'!W77/'12Mo Totals'!W$5</f>
        <v>1.2539198568625587</v>
      </c>
      <c r="D77" s="23">
        <f>'12Mo Totals'!C77/'12Mo Totals'!C$5</f>
        <v>1.2944586530264279</v>
      </c>
      <c r="E77" s="23">
        <f>'12Mo Totals'!D77/'12Mo Totals'!D$5</f>
        <v>1.9114942528735632</v>
      </c>
      <c r="F77" s="23">
        <f>'12Mo Totals'!E77/'12Mo Totals'!E$5</f>
        <v>0.20410932351230859</v>
      </c>
      <c r="G77" s="23">
        <f>'12Mo Totals'!F77/'12Mo Totals'!F$5</f>
        <v>1.1968473663975394</v>
      </c>
      <c r="H77" s="23">
        <f>'12Mo Totals'!G77/'12Mo Totals'!G$5</f>
        <v>1.0717348168095813</v>
      </c>
      <c r="I77" s="23">
        <f>'12Mo Totals'!H77/'12Mo Totals'!H$5</f>
        <v>0.95327147095343256</v>
      </c>
      <c r="J77" s="23">
        <f>'12Mo Totals'!I77/'12Mo Totals'!I$5</f>
        <v>1.3697991067392365</v>
      </c>
      <c r="K77" s="23">
        <f>'12Mo Totals'!J77/'12Mo Totals'!J$5</f>
        <v>0.76036674307147323</v>
      </c>
      <c r="L77" s="23">
        <f>'12Mo Totals'!K77/'12Mo Totals'!K$5</f>
        <v>2.7163827937189913</v>
      </c>
      <c r="M77" s="23">
        <f>'12Mo Totals'!L77/'12Mo Totals'!L$5</f>
        <v>1.2988444729759758</v>
      </c>
      <c r="N77" s="23">
        <f>'12Mo Totals'!M77/'12Mo Totals'!M$5</f>
        <v>1.7700721433558297</v>
      </c>
      <c r="O77" s="23">
        <f>'12Mo Totals'!N77/'12Mo Totals'!N$5</f>
        <v>1.464831006133368</v>
      </c>
      <c r="P77" s="23">
        <f>'12Mo Totals'!O77/'12Mo Totals'!O$5</f>
        <v>1.8823167304552633</v>
      </c>
      <c r="Q77" s="23">
        <f>'12Mo Totals'!P77/'12Mo Totals'!P$5</f>
        <v>0.97002436182607776</v>
      </c>
      <c r="R77" s="23">
        <f>'12Mo Totals'!Q77/'12Mo Totals'!Q$5</f>
        <v>0.35691318327974275</v>
      </c>
      <c r="S77" s="23">
        <f>'12Mo Totals'!R77/'12Mo Totals'!R$5</f>
        <v>1.0817907877744297</v>
      </c>
      <c r="T77" s="23">
        <f>'12Mo Totals'!S77/'12Mo Totals'!S$5</f>
        <v>0.63618802318094014</v>
      </c>
      <c r="U77" s="23">
        <f>'12Mo Totals'!T77/'12Mo Totals'!T$5</f>
        <v>1.7463024449139752</v>
      </c>
      <c r="V77" s="23">
        <f>'12Mo Totals'!U77/'12Mo Totals'!U$5</f>
        <v>0.57065511640498101</v>
      </c>
      <c r="W77" s="23">
        <f>'12Mo Totals'!V77/'12Mo Totals'!V$5</f>
        <v>3.595307917888563</v>
      </c>
    </row>
    <row r="78" spans="1:23">
      <c r="A78" s="22">
        <f>'12Mo Totals'!A78</f>
        <v>42430</v>
      </c>
      <c r="B78" s="22">
        <f>'12Mo Totals'!B78</f>
        <v>42767</v>
      </c>
      <c r="C78" s="23">
        <f>'12Mo Totals'!W78/'12Mo Totals'!W$5</f>
        <v>1.2378298600606779</v>
      </c>
      <c r="D78" s="23">
        <f>'12Mo Totals'!C78/'12Mo Totals'!C$5</f>
        <v>1.2946291560102301</v>
      </c>
      <c r="E78" s="23">
        <f>'12Mo Totals'!D78/'12Mo Totals'!D$5</f>
        <v>2.367816091954023</v>
      </c>
      <c r="F78" s="23">
        <f>'12Mo Totals'!E78/'12Mo Totals'!E$5</f>
        <v>0.40550494281837568</v>
      </c>
      <c r="G78" s="23">
        <f>'12Mo Totals'!F78/'12Mo Totals'!F$5</f>
        <v>1.1550365244136871</v>
      </c>
      <c r="H78" s="23">
        <f>'12Mo Totals'!G78/'12Mo Totals'!G$5</f>
        <v>1.0701934660902841</v>
      </c>
      <c r="I78" s="23">
        <f>'12Mo Totals'!H78/'12Mo Totals'!H$5</f>
        <v>0.95154640152412728</v>
      </c>
      <c r="J78" s="23">
        <f>'12Mo Totals'!I78/'12Mo Totals'!I$5</f>
        <v>1.2883749525342205</v>
      </c>
      <c r="K78" s="23">
        <f>'12Mo Totals'!J78/'12Mo Totals'!J$5</f>
        <v>0.72801625338612208</v>
      </c>
      <c r="L78" s="23">
        <f>'12Mo Totals'!K78/'12Mo Totals'!K$5</f>
        <v>2.7381208122346683</v>
      </c>
      <c r="M78" s="23">
        <f>'12Mo Totals'!L78/'12Mo Totals'!L$5</f>
        <v>1.2955235673193255</v>
      </c>
      <c r="N78" s="23">
        <f>'12Mo Totals'!M78/'12Mo Totals'!M$5</f>
        <v>1.7225971608098674</v>
      </c>
      <c r="O78" s="23">
        <f>'12Mo Totals'!N78/'12Mo Totals'!N$5</f>
        <v>1.4378833355082865</v>
      </c>
      <c r="P78" s="23">
        <f>'12Mo Totals'!O78/'12Mo Totals'!O$5</f>
        <v>1.8806840992425662</v>
      </c>
      <c r="Q78" s="23">
        <f>'12Mo Totals'!P78/'12Mo Totals'!P$5</f>
        <v>0.96758817921830309</v>
      </c>
      <c r="R78" s="23">
        <f>'12Mo Totals'!Q78/'12Mo Totals'!Q$5</f>
        <v>0.3536977491961415</v>
      </c>
      <c r="S78" s="23">
        <f>'12Mo Totals'!R78/'12Mo Totals'!R$5</f>
        <v>1.0776295020806428</v>
      </c>
      <c r="T78" s="23">
        <f>'12Mo Totals'!S78/'12Mo Totals'!S$5</f>
        <v>0.60141661300708305</v>
      </c>
      <c r="U78" s="23">
        <f>'12Mo Totals'!T78/'12Mo Totals'!T$5</f>
        <v>1.7668276486568064</v>
      </c>
      <c r="V78" s="23">
        <f>'12Mo Totals'!U78/'12Mo Totals'!U$5</f>
        <v>0.40586085544125611</v>
      </c>
      <c r="W78" s="23">
        <f>'12Mo Totals'!V78/'12Mo Totals'!V$5</f>
        <v>3.838709677419355</v>
      </c>
    </row>
    <row r="79" spans="1:23">
      <c r="A79" s="22">
        <f>'12Mo Totals'!A79</f>
        <v>42461</v>
      </c>
      <c r="B79" s="22">
        <f>'12Mo Totals'!B79</f>
        <v>42795</v>
      </c>
      <c r="C79" s="23">
        <f>'12Mo Totals'!W79/'12Mo Totals'!W$5</f>
        <v>1.2228030217904282</v>
      </c>
      <c r="D79" s="23">
        <f>'12Mo Totals'!C79/'12Mo Totals'!C$5</f>
        <v>1.2218243819266836</v>
      </c>
      <c r="E79" s="23">
        <f>'12Mo Totals'!D79/'12Mo Totals'!D$5</f>
        <v>2.3977011494252873</v>
      </c>
      <c r="F79" s="23">
        <f>'12Mo Totals'!E79/'12Mo Totals'!E$5</f>
        <v>0.40337274665632877</v>
      </c>
      <c r="G79" s="23">
        <f>'12Mo Totals'!F79/'12Mo Totals'!F$5</f>
        <v>1.191753171856978</v>
      </c>
      <c r="H79" s="23">
        <f>'12Mo Totals'!G79/'12Mo Totals'!G$5</f>
        <v>1.0212777265962725</v>
      </c>
      <c r="I79" s="23">
        <f>'12Mo Totals'!H79/'12Mo Totals'!H$5</f>
        <v>0.91757580353165313</v>
      </c>
      <c r="J79" s="23">
        <f>'12Mo Totals'!I79/'12Mo Totals'!I$5</f>
        <v>1.28032837278267</v>
      </c>
      <c r="K79" s="23">
        <f>'12Mo Totals'!J79/'12Mo Totals'!J$5</f>
        <v>0.89362367159824962</v>
      </c>
      <c r="L79" s="23">
        <f>'12Mo Totals'!K79/'12Mo Totals'!K$5</f>
        <v>2.7408316710142704</v>
      </c>
      <c r="M79" s="23">
        <f>'12Mo Totals'!L79/'12Mo Totals'!L$5</f>
        <v>1.239796548233377</v>
      </c>
      <c r="N79" s="23">
        <f>'12Mo Totals'!M79/'12Mo Totals'!M$5</f>
        <v>1.6339306492902024</v>
      </c>
      <c r="O79" s="23">
        <f>'12Mo Totals'!N79/'12Mo Totals'!N$5</f>
        <v>1.3521466788464047</v>
      </c>
      <c r="P79" s="23">
        <f>'12Mo Totals'!O79/'12Mo Totals'!O$5</f>
        <v>1.8656692449749752</v>
      </c>
      <c r="Q79" s="23">
        <f>'12Mo Totals'!P79/'12Mo Totals'!P$5</f>
        <v>0.97902764537654907</v>
      </c>
      <c r="R79" s="23">
        <f>'12Mo Totals'!Q79/'12Mo Totals'!Q$5</f>
        <v>0.31792604501607719</v>
      </c>
      <c r="S79" s="23">
        <f>'12Mo Totals'!R79/'12Mo Totals'!R$5</f>
        <v>0.96685320705983646</v>
      </c>
      <c r="T79" s="23">
        <f>'12Mo Totals'!S79/'12Mo Totals'!S$5</f>
        <v>0.64262717321313589</v>
      </c>
      <c r="U79" s="23">
        <f>'12Mo Totals'!T79/'12Mo Totals'!T$5</f>
        <v>1.6382432840325989</v>
      </c>
      <c r="V79" s="23">
        <f>'12Mo Totals'!U79/'12Mo Totals'!U$5</f>
        <v>0.71067948023822414</v>
      </c>
      <c r="W79" s="23">
        <f>'12Mo Totals'!V79/'12Mo Totals'!V$5</f>
        <v>6.2434017595307916</v>
      </c>
    </row>
    <row r="80" spans="1:23">
      <c r="A80" s="22">
        <f>'12Mo Totals'!A80</f>
        <v>42491</v>
      </c>
      <c r="B80" s="22">
        <f>'12Mo Totals'!B80</f>
        <v>42826</v>
      </c>
      <c r="C80" s="23">
        <f>'12Mo Totals'!W80/'12Mo Totals'!W$5</f>
        <v>1.2456004252634127</v>
      </c>
      <c r="D80" s="23">
        <f>'12Mo Totals'!C80/'12Mo Totals'!C$5</f>
        <v>1.2407502131287298</v>
      </c>
      <c r="E80" s="23">
        <f>'12Mo Totals'!D80/'12Mo Totals'!D$5</f>
        <v>2.2620689655172415</v>
      </c>
      <c r="F80" s="23">
        <f>'12Mo Totals'!E80/'12Mo Totals'!E$5</f>
        <v>0.92634231440201587</v>
      </c>
      <c r="G80" s="23">
        <f>'12Mo Totals'!F80/'12Mo Totals'!F$5</f>
        <v>1.2974817377931565</v>
      </c>
      <c r="H80" s="23">
        <f>'12Mo Totals'!G80/'12Mo Totals'!G$5</f>
        <v>1.0758628020693077</v>
      </c>
      <c r="I80" s="23">
        <f>'12Mo Totals'!H80/'12Mo Totals'!H$5</f>
        <v>0.86807958067543101</v>
      </c>
      <c r="J80" s="23">
        <f>'12Mo Totals'!I80/'12Mo Totals'!I$5</f>
        <v>1.2961141348570602</v>
      </c>
      <c r="K80" s="23">
        <f>'12Mo Totals'!J80/'12Mo Totals'!J$5</f>
        <v>1.1936340904355074</v>
      </c>
      <c r="L80" s="23">
        <f>'12Mo Totals'!K80/'12Mo Totals'!K$5</f>
        <v>2.5713774231497109</v>
      </c>
      <c r="M80" s="23">
        <f>'12Mo Totals'!L80/'12Mo Totals'!L$5</f>
        <v>1.2320806893656946</v>
      </c>
      <c r="N80" s="23">
        <f>'12Mo Totals'!M80/'12Mo Totals'!M$5</f>
        <v>1.6321852455201302</v>
      </c>
      <c r="O80" s="23">
        <f>'12Mo Totals'!N80/'12Mo Totals'!N$5</f>
        <v>1.5411066162077516</v>
      </c>
      <c r="P80" s="23">
        <f>'12Mo Totals'!O80/'12Mo Totals'!O$5</f>
        <v>1.9049059229719241</v>
      </c>
      <c r="Q80" s="23">
        <f>'12Mo Totals'!P80/'12Mo Totals'!P$5</f>
        <v>1.1629064717720581</v>
      </c>
      <c r="R80" s="23">
        <f>'12Mo Totals'!Q80/'12Mo Totals'!Q$5</f>
        <v>0.33319935691318325</v>
      </c>
      <c r="S80" s="23">
        <f>'12Mo Totals'!R80/'12Mo Totals'!R$5</f>
        <v>1.0045917635241786</v>
      </c>
      <c r="T80" s="23">
        <f>'12Mo Totals'!S80/'12Mo Totals'!S$5</f>
        <v>0.64842240824211206</v>
      </c>
      <c r="U80" s="23">
        <f>'12Mo Totals'!T80/'12Mo Totals'!T$5</f>
        <v>1.697555086024751</v>
      </c>
      <c r="V80" s="23">
        <f>'12Mo Totals'!U80/'12Mo Totals'!U$5</f>
        <v>0.72583919870059554</v>
      </c>
      <c r="W80" s="23">
        <f>'12Mo Totals'!V80/'12Mo Totals'!V$5</f>
        <v>3.8856304985337244</v>
      </c>
    </row>
    <row r="81" spans="1:23">
      <c r="A81" s="22">
        <f>'12Mo Totals'!A81</f>
        <v>42522</v>
      </c>
      <c r="B81" s="22">
        <f>'12Mo Totals'!B81</f>
        <v>42856</v>
      </c>
      <c r="C81" s="23">
        <f>'12Mo Totals'!W81/'12Mo Totals'!W$5</f>
        <v>1.27143172015593</v>
      </c>
      <c r="D81" s="23">
        <f>'12Mo Totals'!C81/'12Mo Totals'!C$5</f>
        <v>1.2750213128729753</v>
      </c>
      <c r="E81" s="23">
        <f>'12Mo Totals'!D81/'12Mo Totals'!D$5</f>
        <v>2.264367816091954</v>
      </c>
      <c r="F81" s="23">
        <f>'12Mo Totals'!E81/'12Mo Totals'!E$5</f>
        <v>0.96200814111261868</v>
      </c>
      <c r="G81" s="23">
        <f>'12Mo Totals'!F81/'12Mo Totals'!F$5</f>
        <v>1.3056516724336793</v>
      </c>
      <c r="H81" s="23">
        <f>'12Mo Totals'!G81/'12Mo Totals'!G$5</f>
        <v>1.0390829849053929</v>
      </c>
      <c r="I81" s="23">
        <f>'12Mo Totals'!H81/'12Mo Totals'!H$5</f>
        <v>0.89754793702548741</v>
      </c>
      <c r="J81" s="23">
        <f>'12Mo Totals'!I81/'12Mo Totals'!I$5</f>
        <v>1.3683706128058153</v>
      </c>
      <c r="K81" s="23">
        <f>'12Mo Totals'!J81/'12Mo Totals'!J$5</f>
        <v>1.2345801208585121</v>
      </c>
      <c r="L81" s="23">
        <f>'12Mo Totals'!K81/'12Mo Totals'!K$5</f>
        <v>2.5675413022351798</v>
      </c>
      <c r="M81" s="23">
        <f>'12Mo Totals'!L81/'12Mo Totals'!L$5</f>
        <v>1.2779067183526334</v>
      </c>
      <c r="N81" s="23">
        <f>'12Mo Totals'!M81/'12Mo Totals'!M$5</f>
        <v>1.5055852920642308</v>
      </c>
      <c r="O81" s="23">
        <f>'12Mo Totals'!N81/'12Mo Totals'!N$5</f>
        <v>1.6088346600548089</v>
      </c>
      <c r="P81" s="23">
        <f>'12Mo Totals'!O81/'12Mo Totals'!O$5</f>
        <v>1.9626100687846264</v>
      </c>
      <c r="Q81" s="23">
        <f>'12Mo Totals'!P81/'12Mo Totals'!P$5</f>
        <v>1.1647071284821524</v>
      </c>
      <c r="R81" s="23">
        <f>'12Mo Totals'!Q81/'12Mo Totals'!Q$5</f>
        <v>0.46262057877813506</v>
      </c>
      <c r="S81" s="23">
        <f>'12Mo Totals'!R81/'12Mo Totals'!R$5</f>
        <v>0.99325584732386285</v>
      </c>
      <c r="T81" s="23">
        <f>'12Mo Totals'!S81/'12Mo Totals'!S$5</f>
        <v>0.65357372826786864</v>
      </c>
      <c r="U81" s="23">
        <f>'12Mo Totals'!T81/'12Mo Totals'!T$5</f>
        <v>1.6832176275279203</v>
      </c>
      <c r="V81" s="23">
        <f>'12Mo Totals'!U81/'12Mo Totals'!U$5</f>
        <v>0.70722793719545207</v>
      </c>
      <c r="W81" s="23">
        <f>'12Mo Totals'!V81/'12Mo Totals'!V$5</f>
        <v>3.9648093841642229</v>
      </c>
    </row>
    <row r="82" spans="1:23">
      <c r="A82" s="22">
        <f>'12Mo Totals'!A82</f>
        <v>42552</v>
      </c>
      <c r="B82" s="22">
        <f>'12Mo Totals'!B82</f>
        <v>42887</v>
      </c>
      <c r="C82" s="23">
        <f>'12Mo Totals'!W82/'12Mo Totals'!W$5</f>
        <v>1.2777955451064456</v>
      </c>
      <c r="D82" s="23">
        <f>'12Mo Totals'!C82/'12Mo Totals'!C$5</f>
        <v>1.2697357203751065</v>
      </c>
      <c r="E82" s="23">
        <f>'12Mo Totals'!D82/'12Mo Totals'!D$5</f>
        <v>2.3011494252873561</v>
      </c>
      <c r="F82" s="23">
        <f>'12Mo Totals'!E82/'12Mo Totals'!E$5</f>
        <v>1.6458616010854816</v>
      </c>
      <c r="G82" s="23">
        <f>'12Mo Totals'!F82/'12Mo Totals'!F$5</f>
        <v>1.317762399077278</v>
      </c>
      <c r="H82" s="23">
        <f>'12Mo Totals'!G82/'12Mo Totals'!G$5</f>
        <v>1.0328821486783359</v>
      </c>
      <c r="I82" s="23">
        <f>'12Mo Totals'!H82/'12Mo Totals'!H$5</f>
        <v>0.87850582447892478</v>
      </c>
      <c r="J82" s="23">
        <f>'12Mo Totals'!I82/'12Mo Totals'!I$5</f>
        <v>1.261848362656637</v>
      </c>
      <c r="K82" s="23">
        <f>'12Mo Totals'!J82/'12Mo Totals'!J$5</f>
        <v>1.2816211710773078</v>
      </c>
      <c r="L82" s="23">
        <f>'12Mo Totals'!K82/'12Mo Totals'!K$5</f>
        <v>2.6461562068436395</v>
      </c>
      <c r="M82" s="23">
        <f>'12Mo Totals'!L82/'12Mo Totals'!L$5</f>
        <v>1.2644872966099603</v>
      </c>
      <c r="N82" s="23">
        <f>'12Mo Totals'!M82/'12Mo Totals'!M$5</f>
        <v>1.5088433791016989</v>
      </c>
      <c r="O82" s="23">
        <f>'12Mo Totals'!N82/'12Mo Totals'!N$5</f>
        <v>1.570076993344643</v>
      </c>
      <c r="P82" s="23">
        <f>'12Mo Totals'!O82/'12Mo Totals'!O$5</f>
        <v>1.96972941144983</v>
      </c>
      <c r="Q82" s="23">
        <f>'12Mo Totals'!P82/'12Mo Totals'!P$5</f>
        <v>1.2407583942378986</v>
      </c>
      <c r="R82" s="23">
        <f>'12Mo Totals'!Q82/'12Mo Totals'!Q$5</f>
        <v>0.61414790996784563</v>
      </c>
      <c r="S82" s="23">
        <f>'12Mo Totals'!R82/'12Mo Totals'!R$5</f>
        <v>1.0485005022241354</v>
      </c>
      <c r="T82" s="23">
        <f>'12Mo Totals'!S82/'12Mo Totals'!S$5</f>
        <v>1.1435930457179653</v>
      </c>
      <c r="U82" s="23">
        <f>'12Mo Totals'!T82/'12Mo Totals'!T$5</f>
        <v>2.0665559915484457</v>
      </c>
      <c r="V82" s="23">
        <f>'12Mo Totals'!U82/'12Mo Totals'!U$5</f>
        <v>0.82667839740119109</v>
      </c>
      <c r="W82" s="23">
        <f>'12Mo Totals'!V82/'12Mo Totals'!V$5</f>
        <v>3.7947214076246336</v>
      </c>
    </row>
    <row r="83" spans="1:23">
      <c r="A83" s="22">
        <f>'12Mo Totals'!A83</f>
        <v>42583</v>
      </c>
      <c r="B83" s="22">
        <f>'12Mo Totals'!B83</f>
        <v>42917</v>
      </c>
      <c r="C83" s="23">
        <f>'12Mo Totals'!W83/'12Mo Totals'!W$5</f>
        <v>1.2481675641568635</v>
      </c>
      <c r="D83" s="23">
        <f>'12Mo Totals'!C83/'12Mo Totals'!C$5</f>
        <v>1.2629156010230178</v>
      </c>
      <c r="E83" s="23">
        <f>'12Mo Totals'!D83/'12Mo Totals'!D$5</f>
        <v>2.2229885057471264</v>
      </c>
      <c r="F83" s="23">
        <f>'12Mo Totals'!E83/'12Mo Totals'!E$5</f>
        <v>1.6456677650707501</v>
      </c>
      <c r="G83" s="23">
        <f>'12Mo Totals'!F83/'12Mo Totals'!F$5</f>
        <v>1.2423106497500962</v>
      </c>
      <c r="H83" s="23">
        <f>'12Mo Totals'!G83/'12Mo Totals'!G$5</f>
        <v>0.98008645737368005</v>
      </c>
      <c r="I83" s="23">
        <f>'12Mo Totals'!H83/'12Mo Totals'!H$5</f>
        <v>0.86524553804157223</v>
      </c>
      <c r="J83" s="23">
        <f>'12Mo Totals'!I83/'12Mo Totals'!I$5</f>
        <v>1.2874165958447101</v>
      </c>
      <c r="K83" s="23">
        <f>'12Mo Totals'!J83/'12Mo Totals'!J$5</f>
        <v>1.2508856011669098</v>
      </c>
      <c r="L83" s="23">
        <f>'12Mo Totals'!K83/'12Mo Totals'!K$5</f>
        <v>2.6107104495933711</v>
      </c>
      <c r="M83" s="23">
        <f>'12Mo Totals'!L83/'12Mo Totals'!L$5</f>
        <v>1.1913409545443323</v>
      </c>
      <c r="N83" s="23">
        <f>'12Mo Totals'!M83/'12Mo Totals'!M$5</f>
        <v>1.4945310681871073</v>
      </c>
      <c r="O83" s="23">
        <f>'12Mo Totals'!N83/'12Mo Totals'!N$5</f>
        <v>1.5863238940362783</v>
      </c>
      <c r="P83" s="23">
        <f>'12Mo Totals'!O83/'12Mo Totals'!O$5</f>
        <v>1.9355512137676312</v>
      </c>
      <c r="Q83" s="23">
        <f>'12Mo Totals'!P83/'12Mo Totals'!P$5</f>
        <v>1.2626840377078699</v>
      </c>
      <c r="R83" s="23">
        <f>'12Mo Totals'!Q83/'12Mo Totals'!Q$5</f>
        <v>0.590032154340836</v>
      </c>
      <c r="S83" s="23">
        <f>'12Mo Totals'!R83/'12Mo Totals'!R$5</f>
        <v>1.0166451427751471</v>
      </c>
      <c r="T83" s="23">
        <f>'12Mo Totals'!S83/'12Mo Totals'!S$5</f>
        <v>1.1622665808113328</v>
      </c>
      <c r="U83" s="23">
        <f>'12Mo Totals'!T83/'12Mo Totals'!T$5</f>
        <v>2.0965891940839119</v>
      </c>
      <c r="V83" s="23">
        <f>'12Mo Totals'!U83/'12Mo Totals'!U$5</f>
        <v>0.71873308067135899</v>
      </c>
      <c r="W83" s="23">
        <f>'12Mo Totals'!V83/'12Mo Totals'!V$5</f>
        <v>3.6451612903225805</v>
      </c>
    </row>
    <row r="84" spans="1:23">
      <c r="A84" s="22">
        <f>'12Mo Totals'!A84</f>
        <v>42614</v>
      </c>
      <c r="B84" s="22">
        <f>'12Mo Totals'!B84</f>
        <v>42948</v>
      </c>
      <c r="C84" s="23">
        <f>'12Mo Totals'!W84/'12Mo Totals'!W$5</f>
        <v>1.2375554268624722</v>
      </c>
      <c r="D84" s="23">
        <f>'12Mo Totals'!C84/'12Mo Totals'!C$5</f>
        <v>1.2729752770673486</v>
      </c>
      <c r="E84" s="23">
        <f>'12Mo Totals'!D84/'12Mo Totals'!D$5</f>
        <v>2.0275862068965518</v>
      </c>
      <c r="F84" s="23">
        <f>'12Mo Totals'!E84/'12Mo Totals'!E$5</f>
        <v>1.6448924210118241</v>
      </c>
      <c r="G84" s="23">
        <f>'12Mo Totals'!F84/'12Mo Totals'!F$5</f>
        <v>1.2485582468281431</v>
      </c>
      <c r="H84" s="23">
        <f>'12Mo Totals'!G84/'12Mo Totals'!G$5</f>
        <v>0.92528878180143148</v>
      </c>
      <c r="I84" s="23">
        <f>'12Mo Totals'!H84/'12Mo Totals'!H$5</f>
        <v>0.85260134782897168</v>
      </c>
      <c r="J84" s="23">
        <f>'12Mo Totals'!I84/'12Mo Totals'!I$5</f>
        <v>1.3293492215612173</v>
      </c>
      <c r="K84" s="23">
        <f>'12Mo Totals'!J84/'12Mo Totals'!J$5</f>
        <v>1.3163679933319441</v>
      </c>
      <c r="L84" s="23">
        <f>'12Mo Totals'!K84/'12Mo Totals'!K$5</f>
        <v>2.5756227302951258</v>
      </c>
      <c r="M84" s="23">
        <f>'12Mo Totals'!L84/'12Mo Totals'!L$5</f>
        <v>1.1901311078738797</v>
      </c>
      <c r="N84" s="23">
        <f>'12Mo Totals'!M84/'12Mo Totals'!M$5</f>
        <v>1.4400744705608564</v>
      </c>
      <c r="O84" s="23">
        <f>'12Mo Totals'!N84/'12Mo Totals'!N$5</f>
        <v>1.5820827352211928</v>
      </c>
      <c r="P84" s="23">
        <f>'12Mo Totals'!O84/'12Mo Totals'!O$5</f>
        <v>1.8511896796295801</v>
      </c>
      <c r="Q84" s="23">
        <f>'12Mo Totals'!P84/'12Mo Totals'!P$5</f>
        <v>1.2627899586908167</v>
      </c>
      <c r="R84" s="23">
        <f>'12Mo Totals'!Q84/'12Mo Totals'!Q$5</f>
        <v>0.58922829581993574</v>
      </c>
      <c r="S84" s="23">
        <f>'12Mo Totals'!R84/'12Mo Totals'!R$5</f>
        <v>1.0043047783039174</v>
      </c>
      <c r="T84" s="23">
        <f>'12Mo Totals'!S84/'12Mo Totals'!S$5</f>
        <v>1.1648422408242112</v>
      </c>
      <c r="U84" s="23">
        <f>'12Mo Totals'!T84/'12Mo Totals'!T$5</f>
        <v>2.1313009357078179</v>
      </c>
      <c r="V84" s="23">
        <f>'12Mo Totals'!U84/'12Mo Totals'!U$5</f>
        <v>0.73923930698429885</v>
      </c>
      <c r="W84" s="23">
        <f>'12Mo Totals'!V84/'12Mo Totals'!V$5</f>
        <v>3.6686217008797652</v>
      </c>
    </row>
    <row r="85" spans="1:23">
      <c r="A85" s="22">
        <f>'12Mo Totals'!A85</f>
        <v>42644</v>
      </c>
      <c r="B85" s="22">
        <f>'12Mo Totals'!B85</f>
        <v>42979</v>
      </c>
      <c r="C85" s="23">
        <f>'12Mo Totals'!W85/'12Mo Totals'!W$5</f>
        <v>1.2755114829764982</v>
      </c>
      <c r="D85" s="23">
        <f>'12Mo Totals'!C85/'12Mo Totals'!C$5</f>
        <v>1.2883205456095481</v>
      </c>
      <c r="E85" s="23">
        <f>'12Mo Totals'!D85/'12Mo Totals'!D$5</f>
        <v>2.0160919540229885</v>
      </c>
      <c r="F85" s="23">
        <f>'12Mo Totals'!E85/'12Mo Totals'!E$5</f>
        <v>2.1343283582089554</v>
      </c>
      <c r="G85" s="23">
        <f>'12Mo Totals'!F85/'12Mo Totals'!F$5</f>
        <v>1.3365051903114187</v>
      </c>
      <c r="H85" s="23">
        <f>'12Mo Totals'!G85/'12Mo Totals'!G$5</f>
        <v>0.96196229891573948</v>
      </c>
      <c r="I85" s="23">
        <f>'12Mo Totals'!H85/'12Mo Totals'!H$5</f>
        <v>0.90568988559567032</v>
      </c>
      <c r="J85" s="23">
        <f>'12Mo Totals'!I85/'12Mo Totals'!I$5</f>
        <v>1.3414100500876986</v>
      </c>
      <c r="K85" s="23">
        <f>'12Mo Totals'!J85/'12Mo Totals'!J$5</f>
        <v>1.3910189622838092</v>
      </c>
      <c r="L85" s="23">
        <f>'12Mo Totals'!K85/'12Mo Totals'!K$5</f>
        <v>2.6790445501508873</v>
      </c>
      <c r="M85" s="23">
        <f>'12Mo Totals'!L85/'12Mo Totals'!L$5</f>
        <v>1.198575343818671</v>
      </c>
      <c r="N85" s="23">
        <f>'12Mo Totals'!M85/'12Mo Totals'!M$5</f>
        <v>1.4489178496625552</v>
      </c>
      <c r="O85" s="23">
        <f>'12Mo Totals'!N85/'12Mo Totals'!N$5</f>
        <v>1.6107268693723085</v>
      </c>
      <c r="P85" s="23">
        <f>'12Mo Totals'!O85/'12Mo Totals'!O$5</f>
        <v>1.7463801086636512</v>
      </c>
      <c r="Q85" s="23">
        <f>'12Mo Totals'!P85/'12Mo Totals'!P$5</f>
        <v>1.550047664442326</v>
      </c>
      <c r="R85" s="23">
        <f>'12Mo Totals'!Q85/'12Mo Totals'!Q$5</f>
        <v>0.50562700964630225</v>
      </c>
      <c r="S85" s="23">
        <f>'12Mo Totals'!R85/'12Mo Totals'!R$5</f>
        <v>0.97618022671832405</v>
      </c>
      <c r="T85" s="23">
        <f>'12Mo Totals'!S85/'12Mo Totals'!S$5</f>
        <v>1.3915003219575015</v>
      </c>
      <c r="U85" s="23">
        <f>'12Mo Totals'!T85/'12Mo Totals'!T$5</f>
        <v>2.0787805614246908</v>
      </c>
      <c r="V85" s="23">
        <f>'12Mo Totals'!U85/'12Mo Totals'!U$5</f>
        <v>0.91479426096372496</v>
      </c>
      <c r="W85" s="23">
        <f>'12Mo Totals'!V85/'12Mo Totals'!V$5</f>
        <v>3.8533724340175954</v>
      </c>
    </row>
    <row r="86" spans="1:23">
      <c r="A86" s="22">
        <f>'12Mo Totals'!A86</f>
        <v>42675</v>
      </c>
      <c r="B86" s="22">
        <f>'12Mo Totals'!B86</f>
        <v>43009</v>
      </c>
      <c r="C86" s="23">
        <f>'12Mo Totals'!W86/'12Mo Totals'!W$5</f>
        <v>1.2839756942943825</v>
      </c>
      <c r="D86" s="23">
        <f>'12Mo Totals'!C86/'12Mo Totals'!C$5</f>
        <v>1.2704177323103154</v>
      </c>
      <c r="E86" s="23">
        <f>'12Mo Totals'!D86/'12Mo Totals'!D$5</f>
        <v>1.8632183908045976</v>
      </c>
      <c r="F86" s="23">
        <f>'12Mo Totals'!E86/'12Mo Totals'!E$5</f>
        <v>2.1754215933320409</v>
      </c>
      <c r="G86" s="23">
        <f>'12Mo Totals'!F86/'12Mo Totals'!F$5</f>
        <v>1.3127643214148403</v>
      </c>
      <c r="H86" s="23">
        <f>'12Mo Totals'!G86/'12Mo Totals'!G$5</f>
        <v>0.94472397420452126</v>
      </c>
      <c r="I86" s="23">
        <f>'12Mo Totals'!H86/'12Mo Totals'!H$5</f>
        <v>0.90186061059875078</v>
      </c>
      <c r="J86" s="23">
        <f>'12Mo Totals'!I86/'12Mo Totals'!I$5</f>
        <v>1.2337124568287434</v>
      </c>
      <c r="K86" s="23">
        <f>'12Mo Totals'!J86/'12Mo Totals'!J$5</f>
        <v>1.3974265471973328</v>
      </c>
      <c r="L86" s="23">
        <f>'12Mo Totals'!K86/'12Mo Totals'!K$5</f>
        <v>2.7952022914428931</v>
      </c>
      <c r="M86" s="23">
        <f>'12Mo Totals'!L86/'12Mo Totals'!L$5</f>
        <v>1.2263894718648922</v>
      </c>
      <c r="N86" s="23">
        <f>'12Mo Totals'!M86/'12Mo Totals'!M$5</f>
        <v>1.5692343495461951</v>
      </c>
      <c r="O86" s="23">
        <f>'12Mo Totals'!N86/'12Mo Totals'!N$5</f>
        <v>1.5847579277045543</v>
      </c>
      <c r="P86" s="23">
        <f>'12Mo Totals'!O86/'12Mo Totals'!O$5</f>
        <v>1.7678719588898109</v>
      </c>
      <c r="Q86" s="23">
        <f>'12Mo Totals'!P86/'12Mo Totals'!P$5</f>
        <v>1.6025844719839</v>
      </c>
      <c r="R86" s="23">
        <f>'12Mo Totals'!Q86/'12Mo Totals'!Q$5</f>
        <v>2.010048231511254</v>
      </c>
      <c r="S86" s="23">
        <f>'12Mo Totals'!R86/'12Mo Totals'!R$5</f>
        <v>1.0553881475104032</v>
      </c>
      <c r="T86" s="23">
        <f>'12Mo Totals'!S86/'12Mo Totals'!S$5</f>
        <v>1.3966516419832582</v>
      </c>
      <c r="U86" s="23">
        <f>'12Mo Totals'!T86/'12Mo Totals'!T$5</f>
        <v>2.0872321159070331</v>
      </c>
      <c r="V86" s="23">
        <f>'12Mo Totals'!U86/'12Mo Totals'!U$5</f>
        <v>0.95587439090416892</v>
      </c>
      <c r="W86" s="23">
        <f>'12Mo Totals'!V86/'12Mo Totals'!V$5</f>
        <v>3.774193548387097</v>
      </c>
    </row>
    <row r="87" spans="1:23">
      <c r="A87" s="22">
        <f>'12Mo Totals'!A87</f>
        <v>42705</v>
      </c>
      <c r="B87" s="22">
        <f>'12Mo Totals'!B87</f>
        <v>43040</v>
      </c>
      <c r="C87" s="23">
        <f>'12Mo Totals'!W87/'12Mo Totals'!W$5</f>
        <v>1.2518562056477056</v>
      </c>
      <c r="D87" s="23">
        <f>'12Mo Totals'!C87/'12Mo Totals'!C$5</f>
        <v>1.2685421994884911</v>
      </c>
      <c r="E87" s="23">
        <f>'12Mo Totals'!D87/'12Mo Totals'!D$5</f>
        <v>1.945977011494253</v>
      </c>
      <c r="F87" s="23">
        <f>'12Mo Totals'!E87/'12Mo Totals'!E$5</f>
        <v>2.6361698003489047</v>
      </c>
      <c r="G87" s="23">
        <f>'12Mo Totals'!F87/'12Mo Totals'!F$5</f>
        <v>1.3113225682429834</v>
      </c>
      <c r="H87" s="23">
        <f>'12Mo Totals'!G87/'12Mo Totals'!G$5</f>
        <v>0.95039331018354478</v>
      </c>
      <c r="I87" s="23">
        <f>'12Mo Totals'!H87/'12Mo Totals'!H$5</f>
        <v>0.92385998502412259</v>
      </c>
      <c r="J87" s="23">
        <f>'12Mo Totals'!I87/'12Mo Totals'!I$5</f>
        <v>1.2591179502016165</v>
      </c>
      <c r="K87" s="23">
        <f>'12Mo Totals'!J87/'12Mo Totals'!J$5</f>
        <v>1.3857053552823504</v>
      </c>
      <c r="L87" s="23">
        <f>'12Mo Totals'!K87/'12Mo Totals'!K$5</f>
        <v>2.336351081786098</v>
      </c>
      <c r="M87" s="23">
        <f>'12Mo Totals'!L87/'12Mo Totals'!L$5</f>
        <v>1.157341794029777</v>
      </c>
      <c r="N87" s="23">
        <f>'12Mo Totals'!M87/'12Mo Totals'!M$5</f>
        <v>1.5959972073539679</v>
      </c>
      <c r="O87" s="23">
        <f>'12Mo Totals'!N87/'12Mo Totals'!N$5</f>
        <v>1.5883466005480882</v>
      </c>
      <c r="P87" s="23">
        <f>'12Mo Totals'!O87/'12Mo Totals'!O$5</f>
        <v>1.5843213874688864</v>
      </c>
      <c r="Q87" s="23">
        <f>'12Mo Totals'!P87/'12Mo Totals'!P$5</f>
        <v>1.6707975850015888</v>
      </c>
      <c r="R87" s="23">
        <f>'12Mo Totals'!Q87/'12Mo Totals'!Q$5</f>
        <v>1.9835209003215435</v>
      </c>
      <c r="S87" s="23">
        <f>'12Mo Totals'!R87/'12Mo Totals'!R$5</f>
        <v>1.0771990242502512</v>
      </c>
      <c r="T87" s="23">
        <f>'12Mo Totals'!S87/'12Mo Totals'!S$5</f>
        <v>1.3824855119124275</v>
      </c>
      <c r="U87" s="23">
        <f>'12Mo Totals'!T87/'12Mo Totals'!T$5</f>
        <v>2.0680651977060065</v>
      </c>
      <c r="V87" s="23">
        <f>'12Mo Totals'!U87/'12Mo Totals'!U$5</f>
        <v>0.97292907417433672</v>
      </c>
      <c r="W87" s="23">
        <f>'12Mo Totals'!V87/'12Mo Totals'!V$5</f>
        <v>1.4105571847507332</v>
      </c>
    </row>
    <row r="88" spans="1:23">
      <c r="A88" s="22">
        <f>'12Mo Totals'!A88</f>
        <v>42736</v>
      </c>
      <c r="B88" s="22">
        <f>'12Mo Totals'!B88</f>
        <v>43070</v>
      </c>
      <c r="C88" s="23">
        <f>'12Mo Totals'!W88/'12Mo Totals'!W$5</f>
        <v>1.2258477176665832</v>
      </c>
      <c r="D88" s="23">
        <f>'12Mo Totals'!C88/'12Mo Totals'!C$5</f>
        <v>0.97510656436487642</v>
      </c>
      <c r="E88" s="23">
        <f>'12Mo Totals'!D88/'12Mo Totals'!D$5</f>
        <v>2.0356321839080458</v>
      </c>
      <c r="F88" s="23">
        <f>'12Mo Totals'!E88/'12Mo Totals'!E$5</f>
        <v>3.0721069974801316</v>
      </c>
      <c r="G88" s="23">
        <f>'12Mo Totals'!F88/'12Mo Totals'!F$5</f>
        <v>1.2819108035371012</v>
      </c>
      <c r="H88" s="23">
        <f>'12Mo Totals'!G88/'12Mo Totals'!G$5</f>
        <v>0.90119410389058185</v>
      </c>
      <c r="I88" s="23">
        <f>'12Mo Totals'!H88/'12Mo Totals'!H$5</f>
        <v>0.9629394424803086</v>
      </c>
      <c r="J88" s="23">
        <f>'12Mo Totals'!I88/'12Mo Totals'!I$5</f>
        <v>1.2941070104695949</v>
      </c>
      <c r="K88" s="23">
        <f>'12Mo Totals'!J88/'12Mo Totals'!J$5</f>
        <v>1.5786101271098145</v>
      </c>
      <c r="L88" s="23">
        <f>'12Mo Totals'!K88/'12Mo Totals'!K$5</f>
        <v>1.7971970743184491</v>
      </c>
      <c r="M88" s="23">
        <f>'12Mo Totals'!L88/'12Mo Totals'!L$5</f>
        <v>0.99632107849188911</v>
      </c>
      <c r="N88" s="23">
        <f>'12Mo Totals'!M88/'12Mo Totals'!M$5</f>
        <v>1.5930882010705143</v>
      </c>
      <c r="O88" s="23">
        <f>'12Mo Totals'!N88/'12Mo Totals'!N$5</f>
        <v>1.4121101396319979</v>
      </c>
      <c r="P88" s="23">
        <f>'12Mo Totals'!O88/'12Mo Totals'!O$5</f>
        <v>1.8471214838208923</v>
      </c>
      <c r="Q88" s="23">
        <f>'12Mo Totals'!P88/'12Mo Totals'!P$5</f>
        <v>1.8611375913568478</v>
      </c>
      <c r="R88" s="23">
        <f>'12Mo Totals'!Q88/'12Mo Totals'!Q$5</f>
        <v>2.0490353697749195</v>
      </c>
      <c r="S88" s="23">
        <f>'12Mo Totals'!R88/'12Mo Totals'!R$5</f>
        <v>0.97574974888793231</v>
      </c>
      <c r="T88" s="23">
        <f>'12Mo Totals'!S88/'12Mo Totals'!S$5</f>
        <v>1.5524790727623954</v>
      </c>
      <c r="U88" s="23">
        <f>'12Mo Totals'!T88/'12Mo Totals'!T$5</f>
        <v>1.6622396619378208</v>
      </c>
      <c r="V88" s="23">
        <f>'12Mo Totals'!U88/'12Mo Totals'!U$5</f>
        <v>0.81963995668651868</v>
      </c>
      <c r="W88" s="23">
        <f>'12Mo Totals'!V88/'12Mo Totals'!V$5</f>
        <v>3.1876832844574778</v>
      </c>
    </row>
    <row r="89" spans="1:23">
      <c r="A89" s="22">
        <f>'12Mo Totals'!A89</f>
        <v>42767</v>
      </c>
      <c r="B89" s="22">
        <f>'12Mo Totals'!B89</f>
        <v>43101</v>
      </c>
      <c r="C89" s="23">
        <f>'12Mo Totals'!W89/'12Mo Totals'!W$5</f>
        <v>1.2402349321047945</v>
      </c>
      <c r="D89" s="23">
        <f>'12Mo Totals'!C89/'12Mo Totals'!C$5</f>
        <v>1</v>
      </c>
      <c r="E89" s="23">
        <f>'12Mo Totals'!D89/'12Mo Totals'!D$5</f>
        <v>1.6367816091954024</v>
      </c>
      <c r="F89" s="23">
        <f>'12Mo Totals'!E89/'12Mo Totals'!E$5</f>
        <v>3.0726885055243263</v>
      </c>
      <c r="G89" s="23">
        <f>'12Mo Totals'!F89/'12Mo Totals'!F$5</f>
        <v>1.287677816224529</v>
      </c>
      <c r="H89" s="23">
        <f>'12Mo Totals'!G89/'12Mo Totals'!G$5</f>
        <v>0.91729856140599531</v>
      </c>
      <c r="I89" s="23">
        <f>'12Mo Totals'!H89/'12Mo Totals'!H$5</f>
        <v>1.0132034160166061</v>
      </c>
      <c r="J89" s="23">
        <f>'12Mo Totals'!I89/'12Mo Totals'!I$5</f>
        <v>1.2144549120300887</v>
      </c>
      <c r="K89" s="23">
        <f>'12Mo Totals'!J89/'12Mo Totals'!J$5</f>
        <v>1.5751198166284643</v>
      </c>
      <c r="L89" s="23">
        <f>'12Mo Totals'!K89/'12Mo Totals'!K$5</f>
        <v>1.787581197892691</v>
      </c>
      <c r="M89" s="23">
        <f>'12Mo Totals'!L89/'12Mo Totals'!L$5</f>
        <v>0.99055578874595684</v>
      </c>
      <c r="N89" s="23">
        <f>'12Mo Totals'!M89/'12Mo Totals'!M$5</f>
        <v>1.5907609960437514</v>
      </c>
      <c r="O89" s="23">
        <f>'12Mo Totals'!N89/'12Mo Totals'!N$5</f>
        <v>1.4159598068641523</v>
      </c>
      <c r="P89" s="23">
        <f>'12Mo Totals'!O89/'12Mo Totals'!O$5</f>
        <v>1.9018280116692985</v>
      </c>
      <c r="Q89" s="23">
        <f>'12Mo Totals'!P89/'12Mo Totals'!P$5</f>
        <v>1.8835928397415529</v>
      </c>
      <c r="R89" s="23">
        <f>'12Mo Totals'!Q89/'12Mo Totals'!Q$5</f>
        <v>2.0506430868167205</v>
      </c>
      <c r="S89" s="23">
        <f>'12Mo Totals'!R89/'12Mo Totals'!R$5</f>
        <v>1.0304204333476825</v>
      </c>
      <c r="T89" s="23">
        <f>'12Mo Totals'!S89/'12Mo Totals'!S$5</f>
        <v>1.5428203477141018</v>
      </c>
      <c r="U89" s="23">
        <f>'12Mo Totals'!T89/'12Mo Totals'!T$5</f>
        <v>1.9115605191669183</v>
      </c>
      <c r="V89" s="23">
        <f>'12Mo Totals'!U89/'12Mo Totals'!U$5</f>
        <v>0.9108689767190038</v>
      </c>
      <c r="W89" s="23">
        <f>'12Mo Totals'!V89/'12Mo Totals'!V$5</f>
        <v>3.3284457478005867</v>
      </c>
    </row>
    <row r="90" spans="1:23">
      <c r="A90" s="22">
        <f>'12Mo Totals'!A90</f>
        <v>42795</v>
      </c>
      <c r="B90" s="22">
        <f>'12Mo Totals'!B90</f>
        <v>43132</v>
      </c>
      <c r="C90" s="23">
        <f>'12Mo Totals'!W90/'12Mo Totals'!W$5</f>
        <v>1.2655908309059321</v>
      </c>
      <c r="D90" s="23">
        <f>'12Mo Totals'!C90/'12Mo Totals'!C$5</f>
        <v>0.99300937766410913</v>
      </c>
      <c r="E90" s="23">
        <f>'12Mo Totals'!D90/'12Mo Totals'!D$5</f>
        <v>1.1517241379310346</v>
      </c>
      <c r="F90" s="23">
        <f>'12Mo Totals'!E90/'12Mo Totals'!E$5</f>
        <v>3.2217484008528783</v>
      </c>
      <c r="G90" s="23">
        <f>'12Mo Totals'!F90/'12Mo Totals'!F$5</f>
        <v>1.2815263360246059</v>
      </c>
      <c r="H90" s="23">
        <f>'12Mo Totals'!G90/'12Mo Totals'!G$5</f>
        <v>0.89304443342073558</v>
      </c>
      <c r="I90" s="23">
        <f>'12Mo Totals'!H90/'12Mo Totals'!H$5</f>
        <v>1.007999772518317</v>
      </c>
      <c r="J90" s="23">
        <f>'12Mo Totals'!I90/'12Mo Totals'!I$5</f>
        <v>1.243675749959315</v>
      </c>
      <c r="K90" s="23">
        <f>'12Mo Totals'!J90/'12Mo Totals'!J$5</f>
        <v>1.5931964992706813</v>
      </c>
      <c r="L90" s="23">
        <f>'12Mo Totals'!K90/'12Mo Totals'!K$5</f>
        <v>2.3330775919390314</v>
      </c>
      <c r="M90" s="23">
        <f>'12Mo Totals'!L90/'12Mo Totals'!L$5</f>
        <v>0.98081528851139477</v>
      </c>
      <c r="N90" s="23">
        <f>'12Mo Totals'!M90/'12Mo Totals'!M$5</f>
        <v>1.5596928089364672</v>
      </c>
      <c r="O90" s="23">
        <f>'12Mo Totals'!N90/'12Mo Totals'!N$5</f>
        <v>1.4224194179825134</v>
      </c>
      <c r="P90" s="23">
        <f>'12Mo Totals'!O90/'12Mo Totals'!O$5</f>
        <v>1.883842303883521</v>
      </c>
      <c r="Q90" s="23">
        <f>'12Mo Totals'!P90/'12Mo Totals'!P$5</f>
        <v>1.8841224446562863</v>
      </c>
      <c r="R90" s="23">
        <f>'12Mo Totals'!Q90/'12Mo Totals'!Q$5</f>
        <v>2.057475884244373</v>
      </c>
      <c r="S90" s="23">
        <f>'12Mo Totals'!R90/'12Mo Totals'!R$5</f>
        <v>1.0232458028411537</v>
      </c>
      <c r="T90" s="23">
        <f>'12Mo Totals'!S90/'12Mo Totals'!S$5</f>
        <v>1.5576303927881521</v>
      </c>
      <c r="U90" s="23">
        <f>'12Mo Totals'!T90/'12Mo Totals'!T$5</f>
        <v>1.9008451554482342</v>
      </c>
      <c r="V90" s="23">
        <f>'12Mo Totals'!U90/'12Mo Totals'!U$5</f>
        <v>1.0818895506226314</v>
      </c>
      <c r="W90" s="23">
        <f>'12Mo Totals'!V90/'12Mo Totals'!V$5</f>
        <v>3.2111436950146626</v>
      </c>
    </row>
    <row r="91" spans="1:23">
      <c r="A91" s="22">
        <f>'12Mo Totals'!A91</f>
        <v>42826</v>
      </c>
      <c r="B91" s="22">
        <f>'12Mo Totals'!B91</f>
        <v>43160</v>
      </c>
      <c r="C91" s="23">
        <f>'12Mo Totals'!W91/'12Mo Totals'!W$5</f>
        <v>1.2733311436301245</v>
      </c>
      <c r="D91" s="23">
        <f>'12Mo Totals'!C91/'12Mo Totals'!C$5</f>
        <v>1.0359761295822676</v>
      </c>
      <c r="E91" s="23">
        <f>'12Mo Totals'!D91/'12Mo Totals'!D$5</f>
        <v>1.0632183908045978</v>
      </c>
      <c r="F91" s="23">
        <f>'12Mo Totals'!E91/'12Mo Totals'!E$5</f>
        <v>3.2250436131033147</v>
      </c>
      <c r="G91" s="23">
        <f>'12Mo Totals'!F91/'12Mo Totals'!F$5</f>
        <v>1.3493848519800078</v>
      </c>
      <c r="H91" s="23">
        <f>'12Mo Totals'!G91/'12Mo Totals'!G$5</f>
        <v>0.86625682091984979</v>
      </c>
      <c r="I91" s="23">
        <f>'12Mo Totals'!H91/'12Mo Totals'!H$5</f>
        <v>1.047998635109902</v>
      </c>
      <c r="J91" s="23">
        <f>'12Mo Totals'!I91/'12Mo Totals'!I$5</f>
        <v>1.3514637542267147</v>
      </c>
      <c r="K91" s="23">
        <f>'12Mo Totals'!J91/'12Mo Totals'!J$5</f>
        <v>1.4570222963117316</v>
      </c>
      <c r="L91" s="23">
        <f>'12Mo Totals'!K91/'12Mo Totals'!K$5</f>
        <v>2.4558334612040307</v>
      </c>
      <c r="M91" s="23">
        <f>'12Mo Totals'!L91/'12Mo Totals'!L$5</f>
        <v>0.96860571343917434</v>
      </c>
      <c r="N91" s="23">
        <f>'12Mo Totals'!M91/'12Mo Totals'!M$5</f>
        <v>1.5006981615080288</v>
      </c>
      <c r="O91" s="23">
        <f>'12Mo Totals'!N91/'12Mo Totals'!N$5</f>
        <v>1.3288529296620122</v>
      </c>
      <c r="P91" s="23">
        <f>'12Mo Totals'!O91/'12Mo Totals'!O$5</f>
        <v>1.8907475309798463</v>
      </c>
      <c r="Q91" s="23">
        <f>'12Mo Totals'!P91/'12Mo Totals'!P$5</f>
        <v>1.8256540620696959</v>
      </c>
      <c r="R91" s="23">
        <f>'12Mo Totals'!Q91/'12Mo Totals'!Q$5</f>
        <v>2.0635048231511255</v>
      </c>
      <c r="S91" s="23">
        <f>'12Mo Totals'!R91/'12Mo Totals'!R$5</f>
        <v>1.043191275649304</v>
      </c>
      <c r="T91" s="23">
        <f>'12Mo Totals'!S91/'12Mo Totals'!S$5</f>
        <v>1.5338055376690276</v>
      </c>
      <c r="U91" s="23">
        <f>'12Mo Totals'!T91/'12Mo Totals'!T$5</f>
        <v>2.0842137035919106</v>
      </c>
      <c r="V91" s="23">
        <f>'12Mo Totals'!U91/'12Mo Totals'!U$5</f>
        <v>0.87486464537087172</v>
      </c>
      <c r="W91" s="23">
        <f>'12Mo Totals'!V91/'12Mo Totals'!V$5</f>
        <v>0.80351906158357767</v>
      </c>
    </row>
    <row r="92" spans="1:23">
      <c r="A92" s="22">
        <f>'12Mo Totals'!A92</f>
        <v>42856</v>
      </c>
      <c r="B92" s="22">
        <f>'12Mo Totals'!B92</f>
        <v>43191</v>
      </c>
      <c r="C92" s="23">
        <f>'12Mo Totals'!W92/'12Mo Totals'!W$5</f>
        <v>1.3981161349433415</v>
      </c>
      <c r="D92" s="23">
        <f>'12Mo Totals'!C92/'12Mo Totals'!C$5</f>
        <v>1.1070758738277919</v>
      </c>
      <c r="E92" s="23">
        <f>'12Mo Totals'!D92/'12Mo Totals'!D$5</f>
        <v>1.1988505747126437</v>
      </c>
      <c r="F92" s="23">
        <f>'12Mo Totals'!E92/'12Mo Totals'!E$5</f>
        <v>3.0922659430122117</v>
      </c>
      <c r="G92" s="23">
        <f>'12Mo Totals'!F92/'12Mo Totals'!F$5</f>
        <v>1.5083621683967705</v>
      </c>
      <c r="H92" s="23">
        <f>'12Mo Totals'!G92/'12Mo Totals'!G$5</f>
        <v>1.0086811707178798</v>
      </c>
      <c r="I92" s="23">
        <f>'12Mo Totals'!H92/'12Mo Totals'!H$5</f>
        <v>1.2193871264324236</v>
      </c>
      <c r="J92" s="23">
        <f>'12Mo Totals'!I92/'12Mo Totals'!I$5</f>
        <v>1.3363470336148129</v>
      </c>
      <c r="K92" s="23">
        <f>'12Mo Totals'!J92/'12Mo Totals'!J$5</f>
        <v>1.417951656595124</v>
      </c>
      <c r="L92" s="23">
        <f>'12Mo Totals'!K92/'12Mo Totals'!K$5</f>
        <v>2.4118970896629328</v>
      </c>
      <c r="M92" s="23">
        <f>'12Mo Totals'!L92/'12Mo Totals'!L$5</f>
        <v>1.0169872348830893</v>
      </c>
      <c r="N92" s="23">
        <f>'12Mo Totals'!M92/'12Mo Totals'!M$5</f>
        <v>1.6463811961833839</v>
      </c>
      <c r="O92" s="23">
        <f>'12Mo Totals'!N92/'12Mo Totals'!N$5</f>
        <v>1.3995171603810519</v>
      </c>
      <c r="P92" s="23">
        <f>'12Mo Totals'!O92/'12Mo Totals'!O$5</f>
        <v>2.1925701897599228</v>
      </c>
      <c r="Q92" s="23">
        <f>'12Mo Totals'!P92/'12Mo Totals'!P$5</f>
        <v>1.8491685202838681</v>
      </c>
      <c r="R92" s="23">
        <f>'12Mo Totals'!Q92/'12Mo Totals'!Q$5</f>
        <v>2.3540996784565915</v>
      </c>
      <c r="S92" s="23">
        <f>'12Mo Totals'!R92/'12Mo Totals'!R$5</f>
        <v>1.0011479408810446</v>
      </c>
      <c r="T92" s="23">
        <f>'12Mo Totals'!S92/'12Mo Totals'!S$5</f>
        <v>1.6368319381841596</v>
      </c>
      <c r="U92" s="23">
        <f>'12Mo Totals'!T92/'12Mo Totals'!T$5</f>
        <v>2.2327195894959253</v>
      </c>
      <c r="V92" s="23">
        <f>'12Mo Totals'!U92/'12Mo Totals'!U$5</f>
        <v>1.6976177585273415</v>
      </c>
      <c r="W92" s="23">
        <f>'12Mo Totals'!V92/'12Mo Totals'!V$5</f>
        <v>3.9794721407624634</v>
      </c>
    </row>
    <row r="93" spans="1:23">
      <c r="A93" s="22">
        <f>'12Mo Totals'!A93</f>
        <v>42887</v>
      </c>
      <c r="B93" s="22">
        <f>'12Mo Totals'!B93</f>
        <v>43221</v>
      </c>
      <c r="C93" s="23">
        <f>'12Mo Totals'!W93/'12Mo Totals'!W$5</f>
        <v>1.4339566784507274</v>
      </c>
      <c r="D93" s="23">
        <f>'12Mo Totals'!C93/'12Mo Totals'!C$5</f>
        <v>1.0980392156862746</v>
      </c>
      <c r="E93" s="23">
        <f>'12Mo Totals'!D93/'12Mo Totals'!D$5</f>
        <v>1.1770114942528735</v>
      </c>
      <c r="F93" s="23">
        <f>'12Mo Totals'!E93/'12Mo Totals'!E$5</f>
        <v>3.075402209730568</v>
      </c>
      <c r="G93" s="23">
        <f>'12Mo Totals'!F93/'12Mo Totals'!F$5</f>
        <v>1.590638216070742</v>
      </c>
      <c r="H93" s="23">
        <f>'12Mo Totals'!G93/'12Mo Totals'!G$5</f>
        <v>1.0353624831691588</v>
      </c>
      <c r="I93" s="23">
        <f>'12Mo Totals'!H93/'12Mo Totals'!H$5</f>
        <v>1.2476138119295186</v>
      </c>
      <c r="J93" s="23">
        <f>'12Mo Totals'!I93/'12Mo Totals'!I$5</f>
        <v>1.3733251360685677</v>
      </c>
      <c r="K93" s="23">
        <f>'12Mo Totals'!J93/'12Mo Totals'!J$5</f>
        <v>1.4222233798708064</v>
      </c>
      <c r="L93" s="23">
        <f>'12Mo Totals'!K93/'12Mo Totals'!K$5</f>
        <v>2.5989463454554755</v>
      </c>
      <c r="M93" s="23">
        <f>'12Mo Totals'!L93/'12Mo Totals'!L$5</f>
        <v>1.0108392385373202</v>
      </c>
      <c r="N93" s="23">
        <f>'12Mo Totals'!M93/'12Mo Totals'!M$5</f>
        <v>1.6862927623923667</v>
      </c>
      <c r="O93" s="23">
        <f>'12Mo Totals'!N93/'12Mo Totals'!N$5</f>
        <v>1.4472791334986297</v>
      </c>
      <c r="P93" s="23">
        <f>'12Mo Totals'!O93/'12Mo Totals'!O$5</f>
        <v>2.2950244894681906</v>
      </c>
      <c r="Q93" s="23">
        <f>'12Mo Totals'!P93/'12Mo Totals'!P$5</f>
        <v>1.9397309607033153</v>
      </c>
      <c r="R93" s="23">
        <f>'12Mo Totals'!Q93/'12Mo Totals'!Q$5</f>
        <v>2.262057877813505</v>
      </c>
      <c r="S93" s="23">
        <f>'12Mo Totals'!R93/'12Mo Totals'!R$5</f>
        <v>1.0239632658918065</v>
      </c>
      <c r="T93" s="23">
        <f>'12Mo Totals'!S93/'12Mo Totals'!S$5</f>
        <v>1.5904700579523503</v>
      </c>
      <c r="U93" s="23">
        <f>'12Mo Totals'!T93/'12Mo Totals'!T$5</f>
        <v>2.2817687896166619</v>
      </c>
      <c r="V93" s="23">
        <f>'12Mo Totals'!U93/'12Mo Totals'!U$5</f>
        <v>1.6971440173253924</v>
      </c>
      <c r="W93" s="23">
        <f>'12Mo Totals'!V93/'12Mo Totals'!V$5</f>
        <v>4.519061583577713</v>
      </c>
    </row>
    <row r="94" spans="1:23">
      <c r="A94" s="22">
        <f>'12Mo Totals'!A94</f>
        <v>42917</v>
      </c>
      <c r="B94" s="22">
        <f>'12Mo Totals'!B94</f>
        <v>43252</v>
      </c>
      <c r="C94" s="23">
        <f>'12Mo Totals'!W94/'12Mo Totals'!W$5</f>
        <v>1.5671172845375261</v>
      </c>
      <c r="D94" s="23">
        <f>'12Mo Totals'!C94/'12Mo Totals'!C$5</f>
        <v>1.0847399829497015</v>
      </c>
      <c r="E94" s="23">
        <f>'12Mo Totals'!D94/'12Mo Totals'!D$5</f>
        <v>1.1206896551724137</v>
      </c>
      <c r="F94" s="23">
        <f>'12Mo Totals'!E94/'12Mo Totals'!E$5</f>
        <v>3.3696452800930414</v>
      </c>
      <c r="G94" s="23">
        <f>'12Mo Totals'!F94/'12Mo Totals'!F$5</f>
        <v>1.7277970011534025</v>
      </c>
      <c r="H94" s="23">
        <f>'12Mo Totals'!G94/'12Mo Totals'!G$5</f>
        <v>1.0105591382609311</v>
      </c>
      <c r="I94" s="23">
        <f>'12Mo Totals'!H94/'12Mo Totals'!H$5</f>
        <v>1.4250969166753551</v>
      </c>
      <c r="J94" s="23">
        <f>'12Mo Totals'!I94/'12Mo Totals'!I$5</f>
        <v>1.570421134477334</v>
      </c>
      <c r="K94" s="23">
        <f>'12Mo Totals'!J94/'12Mo Totals'!J$5</f>
        <v>1.3704417586997291</v>
      </c>
      <c r="L94" s="23">
        <f>'12Mo Totals'!K94/'12Mo Totals'!K$5</f>
        <v>2.3315431435732186</v>
      </c>
      <c r="M94" s="23">
        <f>'12Mo Totals'!L94/'12Mo Totals'!L$5</f>
        <v>1.1576380830102961</v>
      </c>
      <c r="N94" s="23">
        <f>'12Mo Totals'!M94/'12Mo Totals'!M$5</f>
        <v>1.6469629974400746</v>
      </c>
      <c r="O94" s="23">
        <f>'12Mo Totals'!N94/'12Mo Totals'!N$5</f>
        <v>1.5748401409369699</v>
      </c>
      <c r="P94" s="23">
        <f>'12Mo Totals'!O94/'12Mo Totals'!O$5</f>
        <v>2.9517437036640528</v>
      </c>
      <c r="Q94" s="23">
        <f>'12Mo Totals'!P94/'12Mo Totals'!P$5</f>
        <v>2.0828302086643364</v>
      </c>
      <c r="R94" s="23">
        <f>'12Mo Totals'!Q94/'12Mo Totals'!Q$5</f>
        <v>2.557877813504823</v>
      </c>
      <c r="S94" s="23">
        <f>'12Mo Totals'!R94/'12Mo Totals'!R$5</f>
        <v>1.2280097574974889</v>
      </c>
      <c r="T94" s="23">
        <f>'12Mo Totals'!S94/'12Mo Totals'!S$5</f>
        <v>1.1300708306503542</v>
      </c>
      <c r="U94" s="23">
        <f>'12Mo Totals'!T94/'12Mo Totals'!T$5</f>
        <v>1.9667974645336552</v>
      </c>
      <c r="V94" s="23">
        <f>'12Mo Totals'!U94/'12Mo Totals'!U$5</f>
        <v>1.5421629669734704</v>
      </c>
      <c r="W94" s="23">
        <f>'12Mo Totals'!V94/'12Mo Totals'!V$5</f>
        <v>5.5161290322580649</v>
      </c>
    </row>
    <row r="95" spans="1:23">
      <c r="A95" s="22">
        <f>'12Mo Totals'!A95</f>
        <v>42948</v>
      </c>
      <c r="B95" s="22">
        <f>'12Mo Totals'!B95</f>
        <v>43282</v>
      </c>
      <c r="C95" s="23">
        <f>'12Mo Totals'!W95/'12Mo Totals'!W$5</f>
        <v>1.6319872420976205</v>
      </c>
      <c r="D95" s="23">
        <f>'12Mo Totals'!C95/'12Mo Totals'!C$5</f>
        <v>1.1094629156010229</v>
      </c>
      <c r="E95" s="23">
        <f>'12Mo Totals'!D95/'12Mo Totals'!D$5</f>
        <v>1.1816091954022989</v>
      </c>
      <c r="F95" s="23">
        <f>'12Mo Totals'!E95/'12Mo Totals'!E$5</f>
        <v>3.3700329521225045</v>
      </c>
      <c r="G95" s="23">
        <f>'12Mo Totals'!F95/'12Mo Totals'!F$5</f>
        <v>1.7872933487120339</v>
      </c>
      <c r="H95" s="23">
        <f>'12Mo Totals'!G95/'12Mo Totals'!G$5</f>
        <v>1.1006661469775352</v>
      </c>
      <c r="I95" s="23">
        <f>'12Mo Totals'!H95/'12Mo Totals'!H$5</f>
        <v>1.4640057628693024</v>
      </c>
      <c r="J95" s="23">
        <f>'12Mo Totals'!I95/'12Mo Totals'!I$5</f>
        <v>1.6284830841003199</v>
      </c>
      <c r="K95" s="23">
        <f>'12Mo Totals'!J95/'12Mo Totals'!J$5</f>
        <v>1.3774223796624296</v>
      </c>
      <c r="L95" s="23">
        <f>'12Mo Totals'!K95/'12Mo Totals'!K$5</f>
        <v>2.3425400235282083</v>
      </c>
      <c r="M95" s="23">
        <f>'12Mo Totals'!L95/'12Mo Totals'!L$5</f>
        <v>1.2304387545986519</v>
      </c>
      <c r="N95" s="23">
        <f>'12Mo Totals'!M95/'12Mo Totals'!M$5</f>
        <v>1.6495229229695136</v>
      </c>
      <c r="O95" s="23">
        <f>'12Mo Totals'!N95/'12Mo Totals'!N$5</f>
        <v>1.5568315281221454</v>
      </c>
      <c r="P95" s="23">
        <f>'12Mo Totals'!O95/'12Mo Totals'!O$5</f>
        <v>2.9819607633220029</v>
      </c>
      <c r="Q95" s="23">
        <f>'12Mo Totals'!P95/'12Mo Totals'!P$5</f>
        <v>2.2483847050100625</v>
      </c>
      <c r="R95" s="23">
        <f>'12Mo Totals'!Q95/'12Mo Totals'!Q$5</f>
        <v>2.866961414790997</v>
      </c>
      <c r="S95" s="23">
        <f>'12Mo Totals'!R95/'12Mo Totals'!R$5</f>
        <v>1.2120820777729946</v>
      </c>
      <c r="T95" s="23">
        <f>'12Mo Totals'!S95/'12Mo Totals'!S$5</f>
        <v>1.0914359304571797</v>
      </c>
      <c r="U95" s="23">
        <f>'12Mo Totals'!T95/'12Mo Totals'!T$5</f>
        <v>1.9428010866284335</v>
      </c>
      <c r="V95" s="23">
        <f>'12Mo Totals'!U95/'12Mo Totals'!U$5</f>
        <v>2.0584731997834327</v>
      </c>
      <c r="W95" s="23">
        <f>'12Mo Totals'!V95/'12Mo Totals'!V$5</f>
        <v>5.6480938416422291</v>
      </c>
    </row>
    <row r="96" spans="1:23">
      <c r="A96" s="22">
        <f>'12Mo Totals'!A96</f>
        <v>42979</v>
      </c>
      <c r="B96" s="22">
        <f>'12Mo Totals'!B96</f>
        <v>43313</v>
      </c>
      <c r="C96" s="23">
        <f>'12Mo Totals'!W96/'12Mo Totals'!W$5</f>
        <v>1.6559688140164055</v>
      </c>
      <c r="D96" s="23">
        <f>'12Mo Totals'!C96/'12Mo Totals'!C$5</f>
        <v>1.1014492753623188</v>
      </c>
      <c r="E96" s="23">
        <f>'12Mo Totals'!D96/'12Mo Totals'!D$5</f>
        <v>1.1988505747126437</v>
      </c>
      <c r="F96" s="23">
        <f>'12Mo Totals'!E96/'12Mo Totals'!E$5</f>
        <v>3.3733281643729405</v>
      </c>
      <c r="G96" s="23">
        <f>'12Mo Totals'!F96/'12Mo Totals'!F$5</f>
        <v>1.8157439446366781</v>
      </c>
      <c r="H96" s="23">
        <f>'12Mo Totals'!G96/'12Mo Totals'!G$5</f>
        <v>1.1528063213096167</v>
      </c>
      <c r="I96" s="23">
        <f>'12Mo Totals'!H96/'12Mo Totals'!H$5</f>
        <v>1.495369799910903</v>
      </c>
      <c r="J96" s="23">
        <f>'12Mo Totals'!I96/'12Mo Totals'!I$5</f>
        <v>1.6411767896859122</v>
      </c>
      <c r="K96" s="23">
        <f>'12Mo Totals'!J96/'12Mo Totals'!J$5</f>
        <v>1.4923942488018338</v>
      </c>
      <c r="L96" s="23">
        <f>'12Mo Totals'!K96/'12Mo Totals'!K$5</f>
        <v>2.2178405196665132</v>
      </c>
      <c r="M96" s="23">
        <f>'12Mo Totals'!L96/'12Mo Totals'!L$5</f>
        <v>1.2266487247228464</v>
      </c>
      <c r="N96" s="23">
        <f>'12Mo Totals'!M96/'12Mo Totals'!M$5</f>
        <v>1.6617407493600187</v>
      </c>
      <c r="O96" s="23">
        <f>'12Mo Totals'!N96/'12Mo Totals'!N$5</f>
        <v>1.5982643873156728</v>
      </c>
      <c r="P96" s="23">
        <f>'12Mo Totals'!O96/'12Mo Totals'!O$5</f>
        <v>3.0593903059176188</v>
      </c>
      <c r="Q96" s="23">
        <f>'12Mo Totals'!P96/'12Mo Totals'!P$5</f>
        <v>2.2337676093634147</v>
      </c>
      <c r="R96" s="23">
        <f>'12Mo Totals'!Q96/'12Mo Totals'!Q$5</f>
        <v>2.882636655948553</v>
      </c>
      <c r="S96" s="23">
        <f>'12Mo Totals'!R96/'12Mo Totals'!R$5</f>
        <v>1.2430764815611997</v>
      </c>
      <c r="T96" s="23">
        <f>'12Mo Totals'!S96/'12Mo Totals'!S$5</f>
        <v>1.086284610431423</v>
      </c>
      <c r="U96" s="23">
        <f>'12Mo Totals'!T96/'12Mo Totals'!T$5</f>
        <v>1.9160881376396015</v>
      </c>
      <c r="V96" s="23">
        <f>'12Mo Totals'!U96/'12Mo Totals'!U$5</f>
        <v>2.1069301570113699</v>
      </c>
      <c r="W96" s="23">
        <f>'12Mo Totals'!V96/'12Mo Totals'!V$5</f>
        <v>6.0087976539589443</v>
      </c>
    </row>
    <row r="97" spans="1:23">
      <c r="A97" s="22">
        <f>'12Mo Totals'!A97</f>
        <v>43009</v>
      </c>
      <c r="B97" s="22">
        <f>'12Mo Totals'!B97</f>
        <v>43344</v>
      </c>
      <c r="C97" s="23">
        <f>'12Mo Totals'!W97/'12Mo Totals'!W$5</f>
        <v>1.8037716197177012</v>
      </c>
      <c r="D97" s="23">
        <f>'12Mo Totals'!C97/'12Mo Totals'!C$5</f>
        <v>1.140153452685422</v>
      </c>
      <c r="E97" s="23">
        <f>'12Mo Totals'!D97/'12Mo Totals'!D$5</f>
        <v>1.3827586206896552</v>
      </c>
      <c r="F97" s="23">
        <f>'12Mo Totals'!E97/'12Mo Totals'!E$5</f>
        <v>3.6677650707501455</v>
      </c>
      <c r="G97" s="23">
        <f>'12Mo Totals'!F97/'12Mo Totals'!F$5</f>
        <v>1.8636101499423299</v>
      </c>
      <c r="H97" s="23">
        <f>'12Mo Totals'!G97/'12Mo Totals'!G$5</f>
        <v>1.3565480830557721</v>
      </c>
      <c r="I97" s="23">
        <f>'12Mo Totals'!H97/'12Mo Totals'!H$5</f>
        <v>1.5775286010824336</v>
      </c>
      <c r="J97" s="23">
        <f>'12Mo Totals'!I97/'12Mo Totals'!I$5</f>
        <v>1.7863226226425331</v>
      </c>
      <c r="K97" s="23">
        <f>'12Mo Totals'!J97/'12Mo Totals'!J$5</f>
        <v>1.4812981871223172</v>
      </c>
      <c r="L97" s="23">
        <f>'12Mo Totals'!K97/'12Mo Totals'!K$5</f>
        <v>2.342642320085929</v>
      </c>
      <c r="M97" s="23">
        <f>'12Mo Totals'!L97/'12Mo Totals'!L$5</f>
        <v>1.2963260166415644</v>
      </c>
      <c r="N97" s="23">
        <f>'12Mo Totals'!M97/'12Mo Totals'!M$5</f>
        <v>1.5521293925994881</v>
      </c>
      <c r="O97" s="23">
        <f>'12Mo Totals'!N97/'12Mo Totals'!N$5</f>
        <v>1.7663447735873679</v>
      </c>
      <c r="P97" s="23">
        <f>'12Mo Totals'!O97/'12Mo Totals'!O$5</f>
        <v>3.8264058025319168</v>
      </c>
      <c r="Q97" s="23">
        <f>'12Mo Totals'!P97/'12Mo Totals'!P$5</f>
        <v>2.0802881050736151</v>
      </c>
      <c r="R97" s="23">
        <f>'12Mo Totals'!Q97/'12Mo Totals'!Q$5</f>
        <v>3.157556270096463</v>
      </c>
      <c r="S97" s="23">
        <f>'12Mo Totals'!R97/'12Mo Totals'!R$5</f>
        <v>1.2417850480700243</v>
      </c>
      <c r="T97" s="23">
        <f>'12Mo Totals'!S97/'12Mo Totals'!S$5</f>
        <v>0.7887958789439794</v>
      </c>
      <c r="U97" s="23">
        <f>'12Mo Totals'!T97/'12Mo Totals'!T$5</f>
        <v>2.1584666465439177</v>
      </c>
      <c r="V97" s="23">
        <f>'12Mo Totals'!U97/'12Mo Totals'!U$5</f>
        <v>1.9507985923118571</v>
      </c>
      <c r="W97" s="23">
        <f>'12Mo Totals'!V97/'12Mo Totals'!V$5</f>
        <v>10.618768328445748</v>
      </c>
    </row>
    <row r="98" spans="1:23">
      <c r="A98" s="22">
        <f>'12Mo Totals'!A98</f>
        <v>43040</v>
      </c>
      <c r="B98" s="22">
        <f>'12Mo Totals'!B98</f>
        <v>43374</v>
      </c>
      <c r="C98" s="23">
        <f>'12Mo Totals'!W98/'12Mo Totals'!W$5</f>
        <v>1.8278547535287355</v>
      </c>
      <c r="D98" s="23">
        <f>'12Mo Totals'!C98/'12Mo Totals'!C$5</f>
        <v>1.192156862745098</v>
      </c>
      <c r="E98" s="23">
        <f>'12Mo Totals'!D98/'12Mo Totals'!D$5</f>
        <v>1.3724137931034484</v>
      </c>
      <c r="F98" s="23">
        <f>'12Mo Totals'!E98/'12Mo Totals'!E$5</f>
        <v>3.63558829230471</v>
      </c>
      <c r="G98" s="23">
        <f>'12Mo Totals'!F98/'12Mo Totals'!F$5</f>
        <v>1.9257016532103037</v>
      </c>
      <c r="H98" s="23">
        <f>'12Mo Totals'!G98/'12Mo Totals'!G$5</f>
        <v>1.4638225497838566</v>
      </c>
      <c r="I98" s="23">
        <f>'12Mo Totals'!H98/'12Mo Totals'!H$5</f>
        <v>1.6097646512421449</v>
      </c>
      <c r="J98" s="23">
        <f>'12Mo Totals'!I98/'12Mo Totals'!I$5</f>
        <v>1.9743594380051714</v>
      </c>
      <c r="K98" s="23">
        <f>'12Mo Totals'!J98/'12Mo Totals'!J$5</f>
        <v>1.4804646801416961</v>
      </c>
      <c r="L98" s="23">
        <f>'12Mo Totals'!K98/'12Mo Totals'!K$5</f>
        <v>2.3089356043169147</v>
      </c>
      <c r="M98" s="23">
        <f>'12Mo Totals'!L98/'12Mo Totals'!L$5</f>
        <v>1.2892397718574851</v>
      </c>
      <c r="N98" s="23">
        <f>'12Mo Totals'!M98/'12Mo Totals'!M$5</f>
        <v>1.4081917616942052</v>
      </c>
      <c r="O98" s="23">
        <f>'12Mo Totals'!N98/'12Mo Totals'!N$5</f>
        <v>1.7872243246770194</v>
      </c>
      <c r="P98" s="23">
        <f>'12Mo Totals'!O98/'12Mo Totals'!O$5</f>
        <v>3.7579155849369696</v>
      </c>
      <c r="Q98" s="23">
        <f>'12Mo Totals'!P98/'12Mo Totals'!P$5</f>
        <v>2.0320940578328566</v>
      </c>
      <c r="R98" s="23">
        <f>'12Mo Totals'!Q98/'12Mo Totals'!Q$5</f>
        <v>1.8070739549839228</v>
      </c>
      <c r="S98" s="23">
        <f>'12Mo Totals'!R98/'12Mo Totals'!R$5</f>
        <v>1.3070741856794375</v>
      </c>
      <c r="T98" s="23">
        <f>'12Mo Totals'!S98/'12Mo Totals'!S$5</f>
        <v>0.80231809401159049</v>
      </c>
      <c r="U98" s="23">
        <f>'12Mo Totals'!T98/'12Mo Totals'!T$5</f>
        <v>2.1445819498943557</v>
      </c>
      <c r="V98" s="23">
        <f>'12Mo Totals'!U98/'12Mo Totals'!U$5</f>
        <v>1.8500947482403898</v>
      </c>
      <c r="W98" s="23">
        <f>'12Mo Totals'!V98/'12Mo Totals'!V$5</f>
        <v>11.079178885630499</v>
      </c>
    </row>
    <row r="99" spans="1:23">
      <c r="A99" s="22">
        <f>'12Mo Totals'!A99</f>
        <v>43070</v>
      </c>
      <c r="B99" s="22">
        <f>'12Mo Totals'!B99</f>
        <v>43405</v>
      </c>
      <c r="C99" s="23">
        <f>'12Mo Totals'!W99/'12Mo Totals'!W$5</f>
        <v>1.8827133015826367</v>
      </c>
      <c r="D99" s="23">
        <f>'12Mo Totals'!C99/'12Mo Totals'!C$5</f>
        <v>1.2332480818414322</v>
      </c>
      <c r="E99" s="23">
        <f>'12Mo Totals'!D99/'12Mo Totals'!D$5</f>
        <v>1.2678160919540229</v>
      </c>
      <c r="F99" s="23">
        <f>'12Mo Totals'!E99/'12Mo Totals'!E$5</f>
        <v>3.6169800348904828</v>
      </c>
      <c r="G99" s="23">
        <f>'12Mo Totals'!F99/'12Mo Totals'!F$5</f>
        <v>1.9258938869665514</v>
      </c>
      <c r="H99" s="23">
        <f>'12Mo Totals'!G99/'12Mo Totals'!G$5</f>
        <v>1.5025866345404295</v>
      </c>
      <c r="I99" s="23">
        <f>'12Mo Totals'!H99/'12Mo Totals'!H$5</f>
        <v>1.6785209899244571</v>
      </c>
      <c r="J99" s="23">
        <f>'12Mo Totals'!I99/'12Mo Totals'!I$5</f>
        <v>1.9666564200857097</v>
      </c>
      <c r="K99" s="23">
        <f>'12Mo Totals'!J99/'12Mo Totals'!J$5</f>
        <v>1.4967701604500938</v>
      </c>
      <c r="L99" s="23">
        <f>'12Mo Totals'!K99/'12Mo Totals'!K$5</f>
        <v>2.4073960411232163</v>
      </c>
      <c r="M99" s="23">
        <f>'12Mo Totals'!L99/'12Mo Totals'!L$5</f>
        <v>1.4023851262931779</v>
      </c>
      <c r="N99" s="23">
        <f>'12Mo Totals'!M99/'12Mo Totals'!M$5</f>
        <v>1.3871305562020013</v>
      </c>
      <c r="O99" s="23">
        <f>'12Mo Totals'!N99/'12Mo Totals'!N$5</f>
        <v>1.7944669189612423</v>
      </c>
      <c r="P99" s="23">
        <f>'12Mo Totals'!O99/'12Mo Totals'!O$5</f>
        <v>4.0414045981318418</v>
      </c>
      <c r="Q99" s="23">
        <f>'12Mo Totals'!P99/'12Mo Totals'!P$5</f>
        <v>2.0449104967694098</v>
      </c>
      <c r="R99" s="23">
        <f>'12Mo Totals'!Q99/'12Mo Totals'!Q$5</f>
        <v>1.77491961414791</v>
      </c>
      <c r="S99" s="23">
        <f>'12Mo Totals'!R99/'12Mo Totals'!R$5</f>
        <v>1.2910030133448127</v>
      </c>
      <c r="T99" s="23">
        <f>'12Mo Totals'!S99/'12Mo Totals'!S$5</f>
        <v>0.84352865421764323</v>
      </c>
      <c r="U99" s="23">
        <f>'12Mo Totals'!T99/'12Mo Totals'!T$5</f>
        <v>1.5956836703893751</v>
      </c>
      <c r="V99" s="23">
        <f>'12Mo Totals'!U99/'12Mo Totals'!U$5</f>
        <v>1.7173795343800757</v>
      </c>
      <c r="W99" s="23">
        <f>'12Mo Totals'!V99/'12Mo Totals'!V$5</f>
        <v>11.070381231671554</v>
      </c>
    </row>
    <row r="100" spans="1:23">
      <c r="A100" s="22">
        <f>'12Mo Totals'!A100</f>
        <v>43101</v>
      </c>
      <c r="B100" s="22">
        <f>'12Mo Totals'!B100</f>
        <v>43435</v>
      </c>
      <c r="C100" s="23">
        <f>'12Mo Totals'!W100/'12Mo Totals'!W$5</f>
        <v>1.9353115573111597</v>
      </c>
      <c r="D100" s="23">
        <f>'12Mo Totals'!C100/'12Mo Totals'!C$5</f>
        <v>1.23307757885763</v>
      </c>
      <c r="E100" s="23">
        <f>'12Mo Totals'!D100/'12Mo Totals'!D$5</f>
        <v>1.1666666666666667</v>
      </c>
      <c r="F100" s="23">
        <f>'12Mo Totals'!E100/'12Mo Totals'!E$5</f>
        <v>3.5683271951928668</v>
      </c>
      <c r="G100" s="23">
        <f>'12Mo Totals'!F100/'12Mo Totals'!F$5</f>
        <v>2.2040561322568242</v>
      </c>
      <c r="H100" s="23">
        <f>'12Mo Totals'!G100/'12Mo Totals'!G$5</f>
        <v>1.6174261214655234</v>
      </c>
      <c r="I100" s="23">
        <f>'12Mo Totals'!H100/'12Mo Totals'!H$5</f>
        <v>1.8086594693989744</v>
      </c>
      <c r="J100" s="23">
        <f>'12Mo Totals'!I100/'12Mo Totals'!I$5</f>
        <v>1.9851906768168093</v>
      </c>
      <c r="K100" s="23">
        <f>'12Mo Totals'!J100/'12Mo Totals'!J$5</f>
        <v>1.5287038966451345</v>
      </c>
      <c r="L100" s="23">
        <f>'12Mo Totals'!K100/'12Mo Totals'!K$5</f>
        <v>2.3479105928085522</v>
      </c>
      <c r="M100" s="23">
        <f>'12Mo Totals'!L100/'12Mo Totals'!L$5</f>
        <v>1.4714451495024814</v>
      </c>
      <c r="N100" s="23">
        <f>'12Mo Totals'!M100/'12Mo Totals'!M$5</f>
        <v>1.4655573656039098</v>
      </c>
      <c r="O100" s="23">
        <f>'12Mo Totals'!N100/'12Mo Totals'!N$5</f>
        <v>2.0439775544825785</v>
      </c>
      <c r="P100" s="23">
        <f>'12Mo Totals'!O100/'12Mo Totals'!O$5</f>
        <v>3.8251746380108664</v>
      </c>
      <c r="Q100" s="23">
        <f>'12Mo Totals'!P100/'12Mo Totals'!P$5</f>
        <v>1.9283974155280161</v>
      </c>
      <c r="R100" s="23">
        <f>'12Mo Totals'!Q100/'12Mo Totals'!Q$5</f>
        <v>1.7913987138263665</v>
      </c>
      <c r="S100" s="23">
        <f>'12Mo Totals'!R100/'12Mo Totals'!R$5</f>
        <v>1.3631797962404937</v>
      </c>
      <c r="T100" s="23">
        <f>'12Mo Totals'!S100/'12Mo Totals'!S$5</f>
        <v>-1.28783000643915E-3</v>
      </c>
      <c r="U100" s="23">
        <f>'12Mo Totals'!T100/'12Mo Totals'!T$5</f>
        <v>1.623603984304256</v>
      </c>
      <c r="V100" s="23">
        <f>'12Mo Totals'!U100/'12Mo Totals'!U$5</f>
        <v>1.6287222523010287</v>
      </c>
      <c r="W100" s="23">
        <f>'12Mo Totals'!V100/'12Mo Totals'!V$5</f>
        <v>17.170087976539591</v>
      </c>
    </row>
    <row r="101" spans="1:23">
      <c r="A101" s="22">
        <f>'12Mo Totals'!A101</f>
        <v>43132</v>
      </c>
      <c r="B101" s="22">
        <f>'12Mo Totals'!B101</f>
        <v>43466</v>
      </c>
      <c r="C101" s="23">
        <f>'12Mo Totals'!W101/'12Mo Totals'!W$5</f>
        <v>1.9455390559497983</v>
      </c>
      <c r="D101" s="23">
        <f>'12Mo Totals'!C101/'12Mo Totals'!C$5</f>
        <v>1.2571184995737426</v>
      </c>
      <c r="E101" s="23">
        <f>'12Mo Totals'!D101/'12Mo Totals'!D$5</f>
        <v>1.1724137931034482</v>
      </c>
      <c r="F101" s="23">
        <f>'12Mo Totals'!E101/'12Mo Totals'!E$5</f>
        <v>3.5512696258964915</v>
      </c>
      <c r="G101" s="23">
        <f>'12Mo Totals'!F101/'12Mo Totals'!F$5</f>
        <v>2.2465397923875434</v>
      </c>
      <c r="H101" s="23">
        <f>'12Mo Totals'!G101/'12Mo Totals'!G$5</f>
        <v>1.5943058606760683</v>
      </c>
      <c r="I101" s="23">
        <f>'12Mo Totals'!H101/'12Mo Totals'!H$5</f>
        <v>1.8052093305403638</v>
      </c>
      <c r="J101" s="23">
        <f>'12Mo Totals'!I101/'12Mo Totals'!I$5</f>
        <v>2.1050214274090013</v>
      </c>
      <c r="K101" s="23">
        <f>'12Mo Totals'!J101/'12Mo Totals'!J$5</f>
        <v>1.5265159408210043</v>
      </c>
      <c r="L101" s="23">
        <f>'12Mo Totals'!K101/'12Mo Totals'!K$5</f>
        <v>2.3422842821339063</v>
      </c>
      <c r="M101" s="23">
        <f>'12Mo Totals'!L101/'12Mo Totals'!L$5</f>
        <v>1.4621984642354511</v>
      </c>
      <c r="N101" s="23">
        <f>'12Mo Totals'!M101/'12Mo Totals'!M$5</f>
        <v>1.5372352804282057</v>
      </c>
      <c r="O101" s="23">
        <f>'12Mo Totals'!N101/'12Mo Totals'!N$5</f>
        <v>1.9750750358867284</v>
      </c>
      <c r="P101" s="23">
        <f>'12Mo Totals'!O101/'12Mo Totals'!O$5</f>
        <v>3.841741830152825</v>
      </c>
      <c r="Q101" s="23">
        <f>'12Mo Totals'!P101/'12Mo Totals'!P$5</f>
        <v>1.912403347103061</v>
      </c>
      <c r="R101" s="23">
        <f>'12Mo Totals'!Q101/'12Mo Totals'!Q$5</f>
        <v>1.787781350482315</v>
      </c>
      <c r="S101" s="23">
        <f>'12Mo Totals'!R101/'12Mo Totals'!R$5</f>
        <v>1.3601664514277514</v>
      </c>
      <c r="T101" s="23">
        <f>'12Mo Totals'!S101/'12Mo Totals'!S$5</f>
        <v>-0.13715389568576947</v>
      </c>
      <c r="U101" s="23">
        <f>'12Mo Totals'!T101/'12Mo Totals'!T$5</f>
        <v>1.9393299124660428</v>
      </c>
      <c r="V101" s="23">
        <f>'12Mo Totals'!U101/'12Mo Totals'!U$5</f>
        <v>1.5518408229561451</v>
      </c>
      <c r="W101" s="23">
        <f>'12Mo Totals'!V101/'12Mo Totals'!V$5</f>
        <v>15.501466275659824</v>
      </c>
    </row>
    <row r="102" spans="1:23">
      <c r="A102" s="22">
        <f>'12Mo Totals'!A102</f>
        <v>43160</v>
      </c>
      <c r="B102" s="22">
        <f>'12Mo Totals'!B102</f>
        <v>43497</v>
      </c>
      <c r="C102" s="23">
        <f>'12Mo Totals'!W102/'12Mo Totals'!W$5</f>
        <v>1.9272471108882991</v>
      </c>
      <c r="D102" s="23">
        <f>'12Mo Totals'!C102/'12Mo Totals'!C$5</f>
        <v>1.2736572890025575</v>
      </c>
      <c r="E102" s="23">
        <f>'12Mo Totals'!D102/'12Mo Totals'!D$5</f>
        <v>1.2091954022988505</v>
      </c>
      <c r="F102" s="23">
        <f>'12Mo Totals'!E102/'12Mo Totals'!E$5</f>
        <v>3.201007947276604</v>
      </c>
      <c r="G102" s="23">
        <f>'12Mo Totals'!F102/'12Mo Totals'!F$5</f>
        <v>2.285274894271434</v>
      </c>
      <c r="H102" s="23">
        <f>'12Mo Totals'!G102/'12Mo Totals'!G$5</f>
        <v>1.5867585571539933</v>
      </c>
      <c r="I102" s="23">
        <f>'12Mo Totals'!H102/'12Mo Totals'!H$5</f>
        <v>1.8213131380150327</v>
      </c>
      <c r="J102" s="23">
        <f>'12Mo Totals'!I102/'12Mo Totals'!I$5</f>
        <v>2.1237545883586786</v>
      </c>
      <c r="K102" s="23">
        <f>'12Mo Totals'!J102/'12Mo Totals'!J$5</f>
        <v>1.5093248593456969</v>
      </c>
      <c r="L102" s="23">
        <f>'12Mo Totals'!K102/'12Mo Totals'!K$5</f>
        <v>1.7318807222136976</v>
      </c>
      <c r="M102" s="23">
        <f>'12Mo Totals'!L102/'12Mo Totals'!L$5</f>
        <v>1.4671983407817091</v>
      </c>
      <c r="N102" s="23">
        <f>'12Mo Totals'!M102/'12Mo Totals'!M$5</f>
        <v>1.5646962997440075</v>
      </c>
      <c r="O102" s="23">
        <f>'12Mo Totals'!N102/'12Mo Totals'!N$5</f>
        <v>1.9831658619339685</v>
      </c>
      <c r="P102" s="23">
        <f>'12Mo Totals'!O102/'12Mo Totals'!O$5</f>
        <v>3.8480850038808447</v>
      </c>
      <c r="Q102" s="23">
        <f>'12Mo Totals'!P102/'12Mo Totals'!P$5</f>
        <v>1.906365851075098</v>
      </c>
      <c r="R102" s="23">
        <f>'12Mo Totals'!Q102/'12Mo Totals'!Q$5</f>
        <v>1.7853697749196142</v>
      </c>
      <c r="S102" s="23">
        <f>'12Mo Totals'!R102/'12Mo Totals'!R$5</f>
        <v>1.3623188405797102</v>
      </c>
      <c r="T102" s="23">
        <f>'12Mo Totals'!S102/'12Mo Totals'!S$5</f>
        <v>-0.23309723116548617</v>
      </c>
      <c r="U102" s="23">
        <f>'12Mo Totals'!T102/'12Mo Totals'!T$5</f>
        <v>1.9523090854210685</v>
      </c>
      <c r="V102" s="23">
        <f>'12Mo Totals'!U102/'12Mo Totals'!U$5</f>
        <v>1.6037493232268543</v>
      </c>
      <c r="W102" s="23">
        <f>'12Mo Totals'!V102/'12Mo Totals'!V$5</f>
        <v>18.75366568914956</v>
      </c>
    </row>
    <row r="103" spans="1:23">
      <c r="A103" s="22">
        <f>'12Mo Totals'!A103</f>
        <v>43191</v>
      </c>
      <c r="B103" s="22">
        <f>'12Mo Totals'!B103</f>
        <v>43525</v>
      </c>
      <c r="C103" s="23">
        <f>'12Mo Totals'!W103/'12Mo Totals'!W$5</f>
        <v>1.9352380870061283</v>
      </c>
      <c r="D103" s="23">
        <f>'12Mo Totals'!C103/'12Mo Totals'!C$5</f>
        <v>1.2685421994884911</v>
      </c>
      <c r="E103" s="23">
        <f>'12Mo Totals'!D103/'12Mo Totals'!D$5</f>
        <v>1.1057471264367815</v>
      </c>
      <c r="F103" s="23">
        <f>'12Mo Totals'!E103/'12Mo Totals'!E$5</f>
        <v>3.1971312269819734</v>
      </c>
      <c r="G103" s="23">
        <f>'12Mo Totals'!F103/'12Mo Totals'!F$5</f>
        <v>2.2699923106497502</v>
      </c>
      <c r="H103" s="23">
        <f>'12Mo Totals'!G103/'12Mo Totals'!G$5</f>
        <v>1.6999858266600525</v>
      </c>
      <c r="I103" s="23">
        <f>'12Mo Totals'!H103/'12Mo Totals'!H$5</f>
        <v>1.7581206221624031</v>
      </c>
      <c r="J103" s="23">
        <f>'12Mo Totals'!I103/'12Mo Totals'!I$5</f>
        <v>2.0691825036616458</v>
      </c>
      <c r="K103" s="23">
        <f>'12Mo Totals'!J103/'12Mo Totals'!J$5</f>
        <v>1.5210981454469681</v>
      </c>
      <c r="L103" s="23">
        <f>'12Mo Totals'!K103/'12Mo Totals'!K$5</f>
        <v>1.5265715308679864</v>
      </c>
      <c r="M103" s="23">
        <f>'12Mo Totals'!L103/'12Mo Totals'!L$5</f>
        <v>1.4966790943433494</v>
      </c>
      <c r="N103" s="23">
        <f>'12Mo Totals'!M103/'12Mo Totals'!M$5</f>
        <v>1.9503141726786131</v>
      </c>
      <c r="O103" s="23">
        <f>'12Mo Totals'!N103/'12Mo Totals'!N$5</f>
        <v>2.0498499282265432</v>
      </c>
      <c r="P103" s="23">
        <f>'12Mo Totals'!O103/'12Mo Totals'!O$5</f>
        <v>3.8655354227444265</v>
      </c>
      <c r="Q103" s="23">
        <f>'12Mo Totals'!P103/'12Mo Totals'!P$5</f>
        <v>1.9305158351869505</v>
      </c>
      <c r="R103" s="23">
        <f>'12Mo Totals'!Q103/'12Mo Totals'!Q$5</f>
        <v>1.792604501607717</v>
      </c>
      <c r="S103" s="23">
        <f>'12Mo Totals'!R103/'12Mo Totals'!R$5</f>
        <v>1.4627636676711149</v>
      </c>
      <c r="T103" s="23">
        <f>'12Mo Totals'!S103/'12Mo Totals'!S$5</f>
        <v>-5.0225370251126854E-2</v>
      </c>
      <c r="U103" s="23">
        <f>'12Mo Totals'!T103/'12Mo Totals'!T$5</f>
        <v>2.3190461817084214</v>
      </c>
      <c r="V103" s="23">
        <f>'12Mo Totals'!U103/'12Mo Totals'!U$5</f>
        <v>1.4947888467785597</v>
      </c>
      <c r="W103" s="23">
        <f>'12Mo Totals'!V103/'12Mo Totals'!V$5</f>
        <v>23.609970674486803</v>
      </c>
    </row>
    <row r="104" spans="1:23">
      <c r="A104" s="22">
        <f>'12Mo Totals'!A104</f>
        <v>43221</v>
      </c>
      <c r="B104" s="22">
        <f>'12Mo Totals'!B104</f>
        <v>43556</v>
      </c>
      <c r="C104" s="23">
        <f>'12Mo Totals'!W104/'12Mo Totals'!W$5</f>
        <v>2.0105473105546574</v>
      </c>
      <c r="D104" s="23">
        <f>'12Mo Totals'!C104/'12Mo Totals'!C$5</f>
        <v>1.2721227621483375</v>
      </c>
      <c r="E104" s="23">
        <f>'12Mo Totals'!D104/'12Mo Totals'!D$5</f>
        <v>0.97701149425287359</v>
      </c>
      <c r="F104" s="23">
        <f>'12Mo Totals'!E104/'12Mo Totals'!E$5</f>
        <v>3.5892614847838726</v>
      </c>
      <c r="G104" s="23">
        <f>'12Mo Totals'!F104/'12Mo Totals'!F$5</f>
        <v>2.3041138023836987</v>
      </c>
      <c r="H104" s="23">
        <f>'12Mo Totals'!G104/'12Mo Totals'!G$5</f>
        <v>1.6408829990787328</v>
      </c>
      <c r="I104" s="23">
        <f>'12Mo Totals'!H104/'12Mo Totals'!H$5</f>
        <v>1.8192752812716226</v>
      </c>
      <c r="J104" s="23">
        <f>'12Mo Totals'!I104/'12Mo Totals'!I$5</f>
        <v>2.103574851273891</v>
      </c>
      <c r="K104" s="23">
        <f>'12Mo Totals'!J104/'12Mo Totals'!J$5</f>
        <v>1.6678474682225464</v>
      </c>
      <c r="L104" s="23">
        <f>'12Mo Totals'!K104/'12Mo Totals'!K$5</f>
        <v>1.8863996726510153</v>
      </c>
      <c r="M104" s="23">
        <f>'12Mo Totals'!L104/'12Mo Totals'!L$5</f>
        <v>1.7039702723389545</v>
      </c>
      <c r="N104" s="23">
        <f>'12Mo Totals'!M104/'12Mo Totals'!M$5</f>
        <v>1.9225040726087967</v>
      </c>
      <c r="O104" s="23">
        <f>'12Mo Totals'!N104/'12Mo Totals'!N$5</f>
        <v>2.3601070076993347</v>
      </c>
      <c r="P104" s="23">
        <f>'12Mo Totals'!O104/'12Mo Totals'!O$5</f>
        <v>3.984101919010786</v>
      </c>
      <c r="Q104" s="23">
        <f>'12Mo Totals'!P104/'12Mo Totals'!P$5</f>
        <v>2.0880203368287256</v>
      </c>
      <c r="R104" s="23">
        <f>'12Mo Totals'!Q104/'12Mo Totals'!Q$5</f>
        <v>1.519694533762058</v>
      </c>
      <c r="S104" s="23">
        <f>'12Mo Totals'!R104/'12Mo Totals'!R$5</f>
        <v>1.5320705983641842</v>
      </c>
      <c r="T104" s="23">
        <f>'12Mo Totals'!S104/'12Mo Totals'!S$5</f>
        <v>-0.16355441081777206</v>
      </c>
      <c r="U104" s="23">
        <f>'12Mo Totals'!T104/'12Mo Totals'!T$5</f>
        <v>2.1053425897977665</v>
      </c>
      <c r="V104" s="23">
        <f>'12Mo Totals'!U104/'12Mo Totals'!U$5</f>
        <v>0.7742284786139686</v>
      </c>
      <c r="W104" s="23">
        <f>'12Mo Totals'!V104/'12Mo Totals'!V$5</f>
        <v>32.123167155425222</v>
      </c>
    </row>
    <row r="105" spans="1:23">
      <c r="A105" s="22">
        <f>'12Mo Totals'!A105</f>
        <v>43252</v>
      </c>
      <c r="B105" s="22">
        <f>'12Mo Totals'!B105</f>
        <v>43586</v>
      </c>
      <c r="C105" s="23">
        <f>'12Mo Totals'!W105/'12Mo Totals'!W$5</f>
        <v>2.0304534414355233</v>
      </c>
      <c r="D105" s="23">
        <f>'12Mo Totals'!C105/'12Mo Totals'!C$5</f>
        <v>1.2983802216538789</v>
      </c>
      <c r="E105" s="23">
        <f>'12Mo Totals'!D105/'12Mo Totals'!D$5</f>
        <v>0.97586206896551719</v>
      </c>
      <c r="F105" s="23">
        <f>'12Mo Totals'!E105/'12Mo Totals'!E$5</f>
        <v>3.58887381275441</v>
      </c>
      <c r="G105" s="23">
        <f>'12Mo Totals'!F105/'12Mo Totals'!F$5</f>
        <v>2.2576893502499038</v>
      </c>
      <c r="H105" s="23">
        <f>'12Mo Totals'!G105/'12Mo Totals'!G$5</f>
        <v>1.6514598540145986</v>
      </c>
      <c r="I105" s="23">
        <f>'12Mo Totals'!H105/'12Mo Totals'!H$5</f>
        <v>1.8185644010122934</v>
      </c>
      <c r="J105" s="23">
        <f>'12Mo Totals'!I105/'12Mo Totals'!I$5</f>
        <v>2.1292154132687195</v>
      </c>
      <c r="K105" s="23">
        <f>'12Mo Totals'!J105/'12Mo Totals'!J$5</f>
        <v>1.6862888101687852</v>
      </c>
      <c r="L105" s="23">
        <f>'12Mo Totals'!K105/'12Mo Totals'!K$5</f>
        <v>1.9292107820571838</v>
      </c>
      <c r="M105" s="23">
        <f>'12Mo Totals'!L105/'12Mo Totals'!L$5</f>
        <v>1.6969580998000049</v>
      </c>
      <c r="N105" s="23">
        <f>'12Mo Totals'!M105/'12Mo Totals'!M$5</f>
        <v>2.066907144519432</v>
      </c>
      <c r="O105" s="23">
        <f>'12Mo Totals'!N105/'12Mo Totals'!N$5</f>
        <v>2.3665666188176955</v>
      </c>
      <c r="P105" s="23">
        <f>'12Mo Totals'!O105/'12Mo Totals'!O$5</f>
        <v>4.1397907020314211</v>
      </c>
      <c r="Q105" s="23">
        <f>'12Mo Totals'!P105/'12Mo Totals'!P$5</f>
        <v>2.0628111428874059</v>
      </c>
      <c r="R105" s="23">
        <f>'12Mo Totals'!Q105/'12Mo Totals'!Q$5</f>
        <v>1.5032154340836013</v>
      </c>
      <c r="S105" s="23">
        <f>'12Mo Totals'!R105/'12Mo Totals'!R$5</f>
        <v>1.5300617018223561</v>
      </c>
      <c r="T105" s="23">
        <f>'12Mo Totals'!S105/'12Mo Totals'!S$5</f>
        <v>-0.11075338055376691</v>
      </c>
      <c r="U105" s="23">
        <f>'12Mo Totals'!T105/'12Mo Totals'!T$5</f>
        <v>2.0482945970419557</v>
      </c>
      <c r="V105" s="23">
        <f>'12Mo Totals'!U105/'12Mo Totals'!U$5</f>
        <v>0.76252030319436925</v>
      </c>
      <c r="W105" s="23">
        <f>'12Mo Totals'!V105/'12Mo Totals'!V$5</f>
        <v>33.838709677419352</v>
      </c>
    </row>
    <row r="106" spans="1:23">
      <c r="A106" s="22">
        <f>'12Mo Totals'!A106</f>
        <v>43282</v>
      </c>
      <c r="B106" s="22">
        <f>'12Mo Totals'!B106</f>
        <v>43617</v>
      </c>
      <c r="C106" s="23">
        <f>'12Mo Totals'!W106/'12Mo Totals'!W$5</f>
        <v>2.0025520126541796</v>
      </c>
      <c r="D106" s="23">
        <f>'12Mo Totals'!C106/'12Mo Totals'!C$5</f>
        <v>1.3084398976982097</v>
      </c>
      <c r="E106" s="23">
        <f>'12Mo Totals'!D106/'12Mo Totals'!D$5</f>
        <v>1.0275862068965518</v>
      </c>
      <c r="F106" s="23">
        <f>'12Mo Totals'!E106/'12Mo Totals'!E$5</f>
        <v>3.7869742198100407</v>
      </c>
      <c r="G106" s="23">
        <f>'12Mo Totals'!F106/'12Mo Totals'!F$5</f>
        <v>2.3355440215301808</v>
      </c>
      <c r="H106" s="23">
        <f>'12Mo Totals'!G106/'12Mo Totals'!G$5</f>
        <v>1.6894798384239247</v>
      </c>
      <c r="I106" s="23">
        <f>'12Mo Totals'!H106/'12Mo Totals'!H$5</f>
        <v>1.7303678568381942</v>
      </c>
      <c r="J106" s="23">
        <f>'12Mo Totals'!I106/'12Mo Totals'!I$5</f>
        <v>2.0172865848145669</v>
      </c>
      <c r="K106" s="23">
        <f>'12Mo Totals'!J106/'12Mo Totals'!J$5</f>
        <v>1.6738382996457595</v>
      </c>
      <c r="L106" s="23">
        <f>'12Mo Totals'!K106/'12Mo Totals'!K$5</f>
        <v>2.186844662677101</v>
      </c>
      <c r="M106" s="23">
        <f>'12Mo Totals'!L106/'12Mo Totals'!L$5</f>
        <v>1.6469963704599886</v>
      </c>
      <c r="N106" s="23">
        <f>'12Mo Totals'!M106/'12Mo Totals'!M$5</f>
        <v>2.0230393297649525</v>
      </c>
      <c r="O106" s="23">
        <f>'12Mo Totals'!N106/'12Mo Totals'!N$5</f>
        <v>2.5803862716951587</v>
      </c>
      <c r="P106" s="23">
        <f>'12Mo Totals'!O106/'12Mo Totals'!O$5</f>
        <v>3.8964483580012312</v>
      </c>
      <c r="Q106" s="23">
        <f>'12Mo Totals'!P106/'12Mo Totals'!P$5</f>
        <v>2.0895032305899797</v>
      </c>
      <c r="R106" s="23">
        <f>'12Mo Totals'!Q106/'12Mo Totals'!Q$5</f>
        <v>1.7660771704180065</v>
      </c>
      <c r="S106" s="23">
        <f>'12Mo Totals'!R106/'12Mo Totals'!R$5</f>
        <v>1.3765246089826373</v>
      </c>
      <c r="T106" s="23">
        <f>'12Mo Totals'!S106/'12Mo Totals'!S$5</f>
        <v>-2.7044430135222151E-2</v>
      </c>
      <c r="U106" s="23">
        <f>'12Mo Totals'!T106/'12Mo Totals'!T$5</f>
        <v>2.4683066706912165</v>
      </c>
      <c r="V106" s="23">
        <f>'12Mo Totals'!U106/'12Mo Totals'!U$5</f>
        <v>0.75751218191662151</v>
      </c>
      <c r="W106" s="23">
        <f>'12Mo Totals'!V106/'12Mo Totals'!V$5</f>
        <v>37.545454545454547</v>
      </c>
    </row>
    <row r="107" spans="1:23">
      <c r="A107" s="22">
        <f>'12Mo Totals'!A107</f>
        <v>43313</v>
      </c>
      <c r="B107" s="22">
        <f>'12Mo Totals'!B107</f>
        <v>43647</v>
      </c>
      <c r="C107" s="23">
        <f>'12Mo Totals'!W107/'12Mo Totals'!W$5</f>
        <v>1.9910128529815978</v>
      </c>
      <c r="D107" s="23">
        <f>'12Mo Totals'!C107/'12Mo Totals'!C$5</f>
        <v>1.3254901960784313</v>
      </c>
      <c r="E107" s="23">
        <f>'12Mo Totals'!D107/'12Mo Totals'!D$5</f>
        <v>0.86436781609195401</v>
      </c>
      <c r="F107" s="23">
        <f>'12Mo Totals'!E107/'12Mo Totals'!E$5</f>
        <v>3.7861988757511145</v>
      </c>
      <c r="G107" s="23">
        <f>'12Mo Totals'!F107/'12Mo Totals'!F$5</f>
        <v>2.3478469819300267</v>
      </c>
      <c r="H107" s="23">
        <f>'12Mo Totals'!G107/'12Mo Totals'!G$5</f>
        <v>1.6081071504500035</v>
      </c>
      <c r="I107" s="23">
        <f>'12Mo Totals'!H107/'12Mo Totals'!H$5</f>
        <v>1.7043496393467483</v>
      </c>
      <c r="J107" s="23">
        <f>'12Mo Totals'!I107/'12Mo Totals'!I$5</f>
        <v>1.987016979187386</v>
      </c>
      <c r="K107" s="23">
        <f>'12Mo Totals'!J107/'12Mo Totals'!J$5</f>
        <v>1.6536778495519899</v>
      </c>
      <c r="L107" s="23">
        <f>'12Mo Totals'!K107/'12Mo Totals'!K$5</f>
        <v>2.2378394967009361</v>
      </c>
      <c r="M107" s="23">
        <f>'12Mo Totals'!L107/'12Mo Totals'!L$5</f>
        <v>1.652428335102837</v>
      </c>
      <c r="N107" s="23">
        <f>'12Mo Totals'!M107/'12Mo Totals'!M$5</f>
        <v>2.0271119385617875</v>
      </c>
      <c r="O107" s="23">
        <f>'12Mo Totals'!N107/'12Mo Totals'!N$5</f>
        <v>3.0385619209187</v>
      </c>
      <c r="P107" s="23">
        <f>'12Mo Totals'!O107/'12Mo Totals'!O$5</f>
        <v>3.9107941011160774</v>
      </c>
      <c r="Q107" s="23">
        <f>'12Mo Totals'!P107/'12Mo Totals'!P$5</f>
        <v>1.9441796419870776</v>
      </c>
      <c r="R107" s="23">
        <f>'12Mo Totals'!Q107/'12Mo Totals'!Q$5</f>
        <v>1.4831189710610932</v>
      </c>
      <c r="S107" s="23">
        <f>'12Mo Totals'!R107/'12Mo Totals'!R$5</f>
        <v>1.4174200028698523</v>
      </c>
      <c r="T107" s="23">
        <f>'12Mo Totals'!S107/'12Mo Totals'!S$5</f>
        <v>-6.43915003219575E-4</v>
      </c>
      <c r="U107" s="23">
        <f>'12Mo Totals'!T107/'12Mo Totals'!T$5</f>
        <v>2.4604587986718984</v>
      </c>
      <c r="V107" s="23">
        <f>'12Mo Totals'!U107/'12Mo Totals'!U$5</f>
        <v>0.46528153762858687</v>
      </c>
      <c r="W107" s="23">
        <f>'12Mo Totals'!V107/'12Mo Totals'!V$5</f>
        <v>40.671554252199414</v>
      </c>
    </row>
    <row r="108" spans="1:23">
      <c r="A108" s="22">
        <f>'12Mo Totals'!A108</f>
        <v>43344</v>
      </c>
      <c r="B108" s="22">
        <f>'12Mo Totals'!B108</f>
        <v>43678</v>
      </c>
      <c r="C108" s="23">
        <f>'12Mo Totals'!W108/'12Mo Totals'!W$5</f>
        <v>1.9767660964794758</v>
      </c>
      <c r="D108" s="23">
        <f>'12Mo Totals'!C108/'12Mo Totals'!C$5</f>
        <v>1.3450980392156864</v>
      </c>
      <c r="E108" s="23">
        <f>'12Mo Totals'!D108/'12Mo Totals'!D$5</f>
        <v>0.85172413793103452</v>
      </c>
      <c r="F108" s="23">
        <f>'12Mo Totals'!E108/'12Mo Totals'!E$5</f>
        <v>3.7803837953091683</v>
      </c>
      <c r="G108" s="23">
        <f>'12Mo Totals'!F108/'12Mo Totals'!F$5</f>
        <v>2.3495770857362555</v>
      </c>
      <c r="H108" s="23">
        <f>'12Mo Totals'!G108/'12Mo Totals'!G$5</f>
        <v>1.5820813549712991</v>
      </c>
      <c r="I108" s="23">
        <f>'12Mo Totals'!H108/'12Mo Totals'!H$5</f>
        <v>1.6837720254400348</v>
      </c>
      <c r="J108" s="23">
        <f>'12Mo Totals'!I108/'12Mo Totals'!I$5</f>
        <v>1.9802542357557456</v>
      </c>
      <c r="K108" s="23">
        <f>'12Mo Totals'!J108/'12Mo Totals'!J$5</f>
        <v>1.4791623254844759</v>
      </c>
      <c r="L108" s="23">
        <f>'12Mo Totals'!K108/'12Mo Totals'!K$5</f>
        <v>2.3489335583857605</v>
      </c>
      <c r="M108" s="23">
        <f>'12Mo Totals'!L108/'12Mo Totals'!L$5</f>
        <v>1.6255154193723611</v>
      </c>
      <c r="N108" s="23">
        <f>'12Mo Totals'!M108/'12Mo Totals'!M$5</f>
        <v>2.0264137770537585</v>
      </c>
      <c r="O108" s="23">
        <f>'12Mo Totals'!N108/'12Mo Totals'!N$5</f>
        <v>3.1026360433250684</v>
      </c>
      <c r="P108" s="23">
        <f>'12Mo Totals'!O108/'12Mo Totals'!O$5</f>
        <v>3.8678104006637581</v>
      </c>
      <c r="Q108" s="23">
        <f>'12Mo Totals'!P108/'12Mo Totals'!P$5</f>
        <v>1.9705539667408114</v>
      </c>
      <c r="R108" s="23">
        <f>'12Mo Totals'!Q108/'12Mo Totals'!Q$5</f>
        <v>1.4871382636655948</v>
      </c>
      <c r="S108" s="23">
        <f>'12Mo Totals'!R108/'12Mo Totals'!R$5</f>
        <v>1.4013488305352275</v>
      </c>
      <c r="T108" s="23">
        <f>'12Mo Totals'!S108/'12Mo Totals'!S$5</f>
        <v>2.31809401159047E-2</v>
      </c>
      <c r="U108" s="23">
        <f>'12Mo Totals'!T108/'12Mo Totals'!T$5</f>
        <v>2.4548747358889225</v>
      </c>
      <c r="V108" s="23">
        <f>'12Mo Totals'!U108/'12Mo Totals'!U$5</f>
        <v>0.47705739036275041</v>
      </c>
      <c r="W108" s="23">
        <f>'12Mo Totals'!V108/'12Mo Totals'!V$5</f>
        <v>43.577712609970675</v>
      </c>
    </row>
    <row r="109" spans="1:23">
      <c r="A109" s="22">
        <f>'12Mo Totals'!A109</f>
        <v>43374</v>
      </c>
      <c r="B109" s="22">
        <f>'12Mo Totals'!B109</f>
        <v>43709</v>
      </c>
      <c r="C109" s="23">
        <f>'12Mo Totals'!W109/'12Mo Totals'!W$5</f>
        <v>1.9590316613796859</v>
      </c>
      <c r="D109" s="23">
        <f>'12Mo Totals'!C109/'12Mo Totals'!C$5</f>
        <v>1.2855924978687128</v>
      </c>
      <c r="E109" s="23">
        <f>'12Mo Totals'!D109/'12Mo Totals'!D$5</f>
        <v>0.76551724137931032</v>
      </c>
      <c r="F109" s="23">
        <f>'12Mo Totals'!E109/'12Mo Totals'!E$5</f>
        <v>3.0199651095173485</v>
      </c>
      <c r="G109" s="23">
        <f>'12Mo Totals'!F109/'12Mo Totals'!F$5</f>
        <v>2.3305459438677434</v>
      </c>
      <c r="H109" s="23">
        <f>'12Mo Totals'!G109/'12Mo Totals'!G$5</f>
        <v>1.348362979236057</v>
      </c>
      <c r="I109" s="23">
        <f>'12Mo Totals'!H109/'12Mo Totals'!H$5</f>
        <v>1.6286456309299262</v>
      </c>
      <c r="J109" s="23">
        <f>'12Mo Totals'!I109/'12Mo Totals'!I$5</f>
        <v>1.8077500316438531</v>
      </c>
      <c r="K109" s="23">
        <f>'12Mo Totals'!J109/'12Mo Totals'!J$5</f>
        <v>1.5600645967909981</v>
      </c>
      <c r="L109" s="23">
        <f>'12Mo Totals'!K109/'12Mo Totals'!K$5</f>
        <v>2.2413175796634444</v>
      </c>
      <c r="M109" s="23">
        <f>'12Mo Totals'!L109/'12Mo Totals'!L$5</f>
        <v>1.6752178958544233</v>
      </c>
      <c r="N109" s="23">
        <f>'12Mo Totals'!M109/'12Mo Totals'!M$5</f>
        <v>3.150570165231557</v>
      </c>
      <c r="O109" s="23">
        <f>'12Mo Totals'!N109/'12Mo Totals'!N$5</f>
        <v>3.5595067206055071</v>
      </c>
      <c r="P109" s="23">
        <f>'12Mo Totals'!O109/'12Mo Totals'!O$5</f>
        <v>3.716885689050665</v>
      </c>
      <c r="Q109" s="23">
        <f>'12Mo Totals'!P109/'12Mo Totals'!P$5</f>
        <v>2.1602584471983901</v>
      </c>
      <c r="R109" s="23">
        <f>'12Mo Totals'!Q109/'12Mo Totals'!Q$5</f>
        <v>1.4734726688102895</v>
      </c>
      <c r="S109" s="23">
        <f>'12Mo Totals'!R109/'12Mo Totals'!R$5</f>
        <v>1.4218682737839001</v>
      </c>
      <c r="T109" s="23">
        <f>'12Mo Totals'!S109/'12Mo Totals'!S$5</f>
        <v>1.9317450096587252E-2</v>
      </c>
      <c r="U109" s="23">
        <f>'12Mo Totals'!T109/'12Mo Totals'!T$5</f>
        <v>3.3917899185028677</v>
      </c>
      <c r="V109" s="23">
        <f>'12Mo Totals'!U109/'12Mo Totals'!U$5</f>
        <v>0.49932322685435843</v>
      </c>
      <c r="W109" s="23">
        <f>'12Mo Totals'!V109/'12Mo Totals'!V$5</f>
        <v>49.316715542521997</v>
      </c>
    </row>
    <row r="110" spans="1:23">
      <c r="A110" s="22">
        <f>'12Mo Totals'!A110</f>
        <v>43405</v>
      </c>
      <c r="B110" s="22">
        <f>'12Mo Totals'!B110</f>
        <v>43739</v>
      </c>
      <c r="C110" s="23">
        <f>'12Mo Totals'!W110/'12Mo Totals'!W$5</f>
        <v>1.970315835875982</v>
      </c>
      <c r="D110" s="23">
        <f>'12Mo Totals'!C110/'12Mo Totals'!C$5</f>
        <v>1.2439897698209719</v>
      </c>
      <c r="E110" s="23">
        <f>'12Mo Totals'!D110/'12Mo Totals'!D$5</f>
        <v>0.8045977011494253</v>
      </c>
      <c r="F110" s="23">
        <f>'12Mo Totals'!E110/'12Mo Totals'!E$5</f>
        <v>3.0116301608838922</v>
      </c>
      <c r="G110" s="23">
        <f>'12Mo Totals'!F110/'12Mo Totals'!F$5</f>
        <v>2.3034409842368322</v>
      </c>
      <c r="H110" s="23">
        <f>'12Mo Totals'!G110/'12Mo Totals'!G$5</f>
        <v>1.2333817589114875</v>
      </c>
      <c r="I110" s="23">
        <f>'12Mo Totals'!H110/'12Mo Totals'!H$5</f>
        <v>1.60720548230856</v>
      </c>
      <c r="J110" s="23">
        <f>'12Mo Totals'!I110/'12Mo Totals'!I$5</f>
        <v>1.8110590745529176</v>
      </c>
      <c r="K110" s="23">
        <f>'12Mo Totals'!J110/'12Mo Totals'!J$5</f>
        <v>1.5700145863721608</v>
      </c>
      <c r="L110" s="23">
        <f>'12Mo Totals'!K110/'12Mo Totals'!K$5</f>
        <v>2.3499565239629687</v>
      </c>
      <c r="M110" s="23">
        <f>'12Mo Totals'!L110/'12Mo Totals'!L$5</f>
        <v>1.7304510999728402</v>
      </c>
      <c r="N110" s="23">
        <f>'12Mo Totals'!M110/'12Mo Totals'!M$5</f>
        <v>3.2993949266930418</v>
      </c>
      <c r="O110" s="23">
        <f>'12Mo Totals'!N110/'12Mo Totals'!N$5</f>
        <v>3.5628343990604203</v>
      </c>
      <c r="P110" s="23">
        <f>'12Mo Totals'!O110/'12Mo Totals'!O$5</f>
        <v>3.7855632577683807</v>
      </c>
      <c r="Q110" s="23">
        <f>'12Mo Totals'!P110/'12Mo Totals'!P$5</f>
        <v>2.2360978709882429</v>
      </c>
      <c r="R110" s="23">
        <f>'12Mo Totals'!Q110/'12Mo Totals'!Q$5</f>
        <v>1.3681672025723473</v>
      </c>
      <c r="S110" s="23">
        <f>'12Mo Totals'!R110/'12Mo Totals'!R$5</f>
        <v>1.4676424164155546</v>
      </c>
      <c r="T110" s="23">
        <f>'12Mo Totals'!S110/'12Mo Totals'!S$5</f>
        <v>0.16999356084996781</v>
      </c>
      <c r="U110" s="23">
        <f>'12Mo Totals'!T110/'12Mo Totals'!T$5</f>
        <v>3.437066103229701</v>
      </c>
      <c r="V110" s="23">
        <f>'12Mo Totals'!U110/'12Mo Totals'!U$5</f>
        <v>0.56889550622631291</v>
      </c>
      <c r="W110" s="23">
        <f>'12Mo Totals'!V110/'12Mo Totals'!V$5</f>
        <v>53.140762463343108</v>
      </c>
    </row>
    <row r="111" spans="1:23">
      <c r="A111" s="22">
        <f>'12Mo Totals'!A111</f>
        <v>43435</v>
      </c>
      <c r="B111" s="22">
        <f>'12Mo Totals'!B111</f>
        <v>43770</v>
      </c>
      <c r="C111" s="23">
        <f>'12Mo Totals'!W111/'12Mo Totals'!W$5</f>
        <v>1.9605983075899147</v>
      </c>
      <c r="D111" s="23">
        <f>'12Mo Totals'!C111/'12Mo Totals'!C$5</f>
        <v>1.1848252344416028</v>
      </c>
      <c r="E111" s="23">
        <f>'12Mo Totals'!D111/'12Mo Totals'!D$5</f>
        <v>0.82413793103448274</v>
      </c>
      <c r="F111" s="23">
        <f>'12Mo Totals'!E111/'12Mo Totals'!E$5</f>
        <v>3.0042643923240937</v>
      </c>
      <c r="G111" s="23">
        <f>'12Mo Totals'!F111/'12Mo Totals'!F$5</f>
        <v>2.3467896962706649</v>
      </c>
      <c r="H111" s="23">
        <f>'12Mo Totals'!G111/'12Mo Totals'!G$5</f>
        <v>1.1658635107363051</v>
      </c>
      <c r="I111" s="23">
        <f>'12Mo Totals'!H111/'12Mo Totals'!H$5</f>
        <v>1.5652540686046843</v>
      </c>
      <c r="J111" s="23">
        <f>'12Mo Totals'!I111/'12Mo Totals'!I$5</f>
        <v>1.8017648228848344</v>
      </c>
      <c r="K111" s="23">
        <f>'12Mo Totals'!J111/'12Mo Totals'!J$5</f>
        <v>1.5881954573869557</v>
      </c>
      <c r="L111" s="23">
        <f>'12Mo Totals'!K111/'12Mo Totals'!K$5</f>
        <v>2.3372717508055856</v>
      </c>
      <c r="M111" s="23">
        <f>'12Mo Totals'!L111/'12Mo Totals'!L$5</f>
        <v>1.7093898916076147</v>
      </c>
      <c r="N111" s="23">
        <f>'12Mo Totals'!M111/'12Mo Totals'!M$5</f>
        <v>3.3176634861531302</v>
      </c>
      <c r="O111" s="23">
        <f>'12Mo Totals'!N111/'12Mo Totals'!N$5</f>
        <v>3.9489755970246638</v>
      </c>
      <c r="P111" s="23">
        <f>'12Mo Totals'!O111/'12Mo Totals'!O$5</f>
        <v>3.7471562776008351</v>
      </c>
      <c r="Q111" s="23">
        <f>'12Mo Totals'!P111/'12Mo Totals'!P$5</f>
        <v>2.096388094481517</v>
      </c>
      <c r="R111" s="23">
        <f>'12Mo Totals'!Q111/'12Mo Totals'!Q$5</f>
        <v>1.3810289389067525</v>
      </c>
      <c r="S111" s="23">
        <f>'12Mo Totals'!R111/'12Mo Totals'!R$5</f>
        <v>1.5099727364040751</v>
      </c>
      <c r="T111" s="23">
        <f>'12Mo Totals'!S111/'12Mo Totals'!S$5</f>
        <v>7.9201545396007725E-2</v>
      </c>
      <c r="U111" s="23">
        <f>'12Mo Totals'!T111/'12Mo Totals'!T$5</f>
        <v>4.019921521279807</v>
      </c>
      <c r="V111" s="23">
        <f>'12Mo Totals'!U111/'12Mo Totals'!U$5</f>
        <v>0.37479696805630752</v>
      </c>
      <c r="W111" s="23">
        <f>'12Mo Totals'!V111/'12Mo Totals'!V$5</f>
        <v>56.885630498533722</v>
      </c>
    </row>
    <row r="112" spans="1:23">
      <c r="A112" s="22">
        <f>'12Mo Totals'!A112</f>
        <v>43466</v>
      </c>
      <c r="B112" s="22">
        <f>'12Mo Totals'!B112</f>
        <v>43800</v>
      </c>
      <c r="C112" s="23">
        <f>'12Mo Totals'!W112/'12Mo Totals'!W$5</f>
        <v>1.9960606951155213</v>
      </c>
      <c r="D112" s="23">
        <f>'12Mo Totals'!C112/'12Mo Totals'!C$5</f>
        <v>1.2828644501278772</v>
      </c>
      <c r="E112" s="23">
        <f>'12Mo Totals'!D112/'12Mo Totals'!D$5</f>
        <v>0.98965517241379308</v>
      </c>
      <c r="F112" s="23">
        <f>'12Mo Totals'!E112/'12Mo Totals'!E$5</f>
        <v>3.1591393680945918</v>
      </c>
      <c r="G112" s="23">
        <f>'12Mo Totals'!F112/'12Mo Totals'!F$5</f>
        <v>2.3655324875048058</v>
      </c>
      <c r="H112" s="23">
        <f>'12Mo Totals'!G112/'12Mo Totals'!G$5</f>
        <v>1.0808589044008221</v>
      </c>
      <c r="I112" s="23">
        <f>'12Mo Totals'!H112/'12Mo Totals'!H$5</f>
        <v>1.6432708074651905</v>
      </c>
      <c r="J112" s="23">
        <f>'12Mo Totals'!I112/'12Mo Totals'!I$5</f>
        <v>1.7489647939533117</v>
      </c>
      <c r="K112" s="23">
        <f>'12Mo Totals'!J112/'12Mo Totals'!J$5</f>
        <v>1.5680871014794748</v>
      </c>
      <c r="L112" s="23">
        <f>'12Mo Totals'!K112/'12Mo Totals'!K$5</f>
        <v>2.4336351081786098</v>
      </c>
      <c r="M112" s="23">
        <f>'12Mo Totals'!L112/'12Mo Totals'!L$5</f>
        <v>1.7710797264265079</v>
      </c>
      <c r="N112" s="23">
        <f>'12Mo Totals'!M112/'12Mo Totals'!M$5</f>
        <v>3.1687223644403071</v>
      </c>
      <c r="O112" s="23">
        <f>'12Mo Totals'!N112/'12Mo Totals'!N$5</f>
        <v>4.5493931880464569</v>
      </c>
      <c r="P112" s="23">
        <f>'12Mo Totals'!O112/'12Mo Totals'!O$5</f>
        <v>3.7295988009528145</v>
      </c>
      <c r="Q112" s="23">
        <f>'12Mo Totals'!P112/'12Mo Totals'!P$5</f>
        <v>1.9263849168520284</v>
      </c>
      <c r="R112" s="23">
        <f>'12Mo Totals'!Q112/'12Mo Totals'!Q$5</f>
        <v>0.987540192926045</v>
      </c>
      <c r="S112" s="23">
        <f>'12Mo Totals'!R112/'12Mo Totals'!R$5</f>
        <v>1.5421150810733246</v>
      </c>
      <c r="T112" s="23">
        <f>'12Mo Totals'!S112/'12Mo Totals'!S$5</f>
        <v>0.70959433354797163</v>
      </c>
      <c r="U112" s="23">
        <f>'12Mo Totals'!T112/'12Mo Totals'!T$5</f>
        <v>4.0194687594325389</v>
      </c>
      <c r="V112" s="23">
        <f>'12Mo Totals'!U112/'12Mo Totals'!U$5</f>
        <v>0.39381429344883595</v>
      </c>
      <c r="W112" s="23">
        <f>'12Mo Totals'!V112/'12Mo Totals'!V$5</f>
        <v>61.360703812316714</v>
      </c>
    </row>
    <row r="113" spans="1:23">
      <c r="A113" s="22">
        <f>'12Mo Totals'!A113</f>
        <v>43497</v>
      </c>
      <c r="B113" s="22">
        <f>'12Mo Totals'!B113</f>
        <v>43831</v>
      </c>
      <c r="C113" s="23">
        <f>'12Mo Totals'!W113/'12Mo Totals'!W$5</f>
        <v>2.0035179310762103</v>
      </c>
      <c r="D113" s="23">
        <f>'12Mo Totals'!C113/'12Mo Totals'!C$5</f>
        <v>1.2608695652173914</v>
      </c>
      <c r="E113" s="23">
        <f>'12Mo Totals'!D113/'12Mo Totals'!D$5</f>
        <v>1.0103448275862068</v>
      </c>
      <c r="F113" s="23">
        <f>'12Mo Totals'!E113/'12Mo Totals'!E$5</f>
        <v>3.1769722814498933</v>
      </c>
      <c r="G113" s="23">
        <f>'12Mo Totals'!F113/'12Mo Totals'!F$5</f>
        <v>2.374086889657824</v>
      </c>
      <c r="H113" s="23">
        <f>'12Mo Totals'!G113/'12Mo Totals'!G$5</f>
        <v>1.0592091276309261</v>
      </c>
      <c r="I113" s="23">
        <f>'12Mo Totals'!H113/'12Mo Totals'!H$5</f>
        <v>1.6427305384681004</v>
      </c>
      <c r="J113" s="23">
        <f>'12Mo Totals'!I113/'12Mo Totals'!I$5</f>
        <v>1.5887022403847892</v>
      </c>
      <c r="K113" s="23">
        <f>'12Mo Totals'!J113/'12Mo Totals'!J$5</f>
        <v>1.5639716607626588</v>
      </c>
      <c r="L113" s="23">
        <f>'12Mo Totals'!K113/'12Mo Totals'!K$5</f>
        <v>2.4194670349342746</v>
      </c>
      <c r="M113" s="23">
        <f>'12Mo Totals'!L113/'12Mo Totals'!L$5</f>
        <v>1.7703019678526457</v>
      </c>
      <c r="N113" s="23">
        <f>'12Mo Totals'!M113/'12Mo Totals'!M$5</f>
        <v>3.0956481265999534</v>
      </c>
      <c r="O113" s="23">
        <f>'12Mo Totals'!N113/'12Mo Totals'!N$5</f>
        <v>4.5945452172778287</v>
      </c>
      <c r="P113" s="23">
        <f>'12Mo Totals'!O113/'12Mo Totals'!O$5</f>
        <v>4.0860209297968577</v>
      </c>
      <c r="Q113" s="23">
        <f>'12Mo Totals'!P113/'12Mo Totals'!P$5</f>
        <v>1.9183349221480774</v>
      </c>
      <c r="R113" s="23">
        <f>'12Mo Totals'!Q113/'12Mo Totals'!Q$5</f>
        <v>0.98472668810289388</v>
      </c>
      <c r="S113" s="23">
        <f>'12Mo Totals'!R113/'12Mo Totals'!R$5</f>
        <v>1.5893241498062849</v>
      </c>
      <c r="T113" s="23">
        <f>'12Mo Totals'!S113/'12Mo Totals'!S$5</f>
        <v>0.89375402446877017</v>
      </c>
      <c r="U113" s="23">
        <f>'12Mo Totals'!T113/'12Mo Totals'!T$5</f>
        <v>3.4311801992152127</v>
      </c>
      <c r="V113" s="23">
        <f>'12Mo Totals'!U113/'12Mo Totals'!U$5</f>
        <v>0.48044125609095834</v>
      </c>
      <c r="W113" s="23">
        <f>'12Mo Totals'!V113/'12Mo Totals'!V$5</f>
        <v>69.123167155425222</v>
      </c>
    </row>
    <row r="114" spans="1:23">
      <c r="A114" s="22"/>
      <c r="B114" s="22"/>
      <c r="C114" s="23"/>
      <c r="D114" s="23"/>
      <c r="E114" s="23"/>
      <c r="F114" s="23"/>
      <c r="G114" s="23"/>
      <c r="H114" s="23"/>
      <c r="I114" s="23"/>
      <c r="J114" s="23"/>
      <c r="K114" s="23"/>
      <c r="L114" s="23"/>
      <c r="M114" s="23"/>
      <c r="N114" s="23"/>
      <c r="O114" s="23"/>
      <c r="P114" s="23"/>
      <c r="Q114" s="23"/>
      <c r="R114" s="23"/>
      <c r="S114" s="23"/>
      <c r="T114" s="23"/>
      <c r="U114" s="23"/>
      <c r="V114" s="23"/>
      <c r="W114" s="23"/>
    </row>
    <row r="115" spans="1:23">
      <c r="A115" s="22"/>
      <c r="B115" s="22"/>
      <c r="C115" s="23"/>
      <c r="D115" s="23"/>
      <c r="E115" s="23"/>
      <c r="F115" s="23"/>
      <c r="G115" s="23"/>
      <c r="H115" s="23"/>
      <c r="I115" s="23"/>
      <c r="J115" s="23"/>
      <c r="K115" s="23"/>
      <c r="L115" s="23"/>
      <c r="M115" s="23"/>
      <c r="N115" s="23"/>
      <c r="O115" s="23"/>
      <c r="P115" s="23"/>
      <c r="Q115" s="23"/>
      <c r="R115" s="23"/>
      <c r="S115" s="23"/>
      <c r="T115" s="23"/>
      <c r="U115" s="23"/>
      <c r="V115" s="23"/>
      <c r="W115" s="23"/>
    </row>
    <row r="116" spans="1:23">
      <c r="A116" s="22"/>
      <c r="B116" s="22"/>
      <c r="C116" s="23"/>
      <c r="D116" s="23"/>
      <c r="E116" s="23"/>
      <c r="F116" s="23"/>
      <c r="G116" s="23"/>
      <c r="H116" s="23"/>
      <c r="I116" s="23"/>
      <c r="J116" s="23"/>
      <c r="K116" s="23"/>
      <c r="L116" s="23"/>
      <c r="M116" s="23"/>
      <c r="N116" s="23"/>
      <c r="O116" s="23"/>
      <c r="P116" s="23"/>
      <c r="Q116" s="23"/>
      <c r="R116" s="23"/>
      <c r="S116" s="23"/>
      <c r="T116" s="23"/>
      <c r="U116" s="23"/>
      <c r="V116" s="23"/>
      <c r="W116" s="23"/>
    </row>
    <row r="117" spans="1:23">
      <c r="A117" s="22"/>
      <c r="B117" s="22"/>
      <c r="C117" s="23"/>
      <c r="D117" s="23"/>
      <c r="E117" s="23"/>
      <c r="F117" s="23"/>
      <c r="G117" s="23"/>
      <c r="H117" s="23"/>
      <c r="I117" s="23"/>
      <c r="J117" s="23"/>
      <c r="K117" s="23"/>
      <c r="L117" s="23"/>
      <c r="M117" s="23"/>
      <c r="N117" s="23"/>
      <c r="O117" s="23"/>
      <c r="P117" s="23"/>
      <c r="Q117" s="23"/>
      <c r="R117" s="23"/>
      <c r="S117" s="23"/>
      <c r="T117" s="23"/>
      <c r="U117" s="23"/>
      <c r="V117" s="23"/>
      <c r="W117" s="23"/>
    </row>
    <row r="118" spans="1:23">
      <c r="A118" s="22"/>
      <c r="B118" s="22"/>
      <c r="C118" s="23"/>
      <c r="D118" s="23"/>
      <c r="E118" s="23"/>
      <c r="F118" s="23"/>
      <c r="G118" s="23"/>
      <c r="H118" s="23"/>
      <c r="I118" s="23"/>
      <c r="J118" s="23"/>
      <c r="K118" s="23"/>
      <c r="L118" s="23"/>
      <c r="M118" s="23"/>
      <c r="N118" s="23"/>
      <c r="O118" s="23"/>
      <c r="P118" s="23"/>
      <c r="Q118" s="23"/>
      <c r="R118" s="23"/>
      <c r="S118" s="23"/>
      <c r="T118" s="23"/>
      <c r="U118" s="23"/>
      <c r="V118" s="23"/>
      <c r="W118" s="23"/>
    </row>
    <row r="119" spans="1:23">
      <c r="A119" s="22"/>
      <c r="B119" s="22"/>
      <c r="C119" s="23"/>
      <c r="D119" s="23"/>
      <c r="E119" s="23"/>
      <c r="F119" s="23"/>
      <c r="G119" s="23"/>
      <c r="H119" s="23"/>
      <c r="I119" s="23"/>
      <c r="J119" s="23"/>
      <c r="K119" s="23"/>
      <c r="L119" s="23"/>
      <c r="M119" s="23"/>
      <c r="N119" s="23"/>
      <c r="O119" s="23"/>
      <c r="P119" s="23"/>
      <c r="Q119" s="23"/>
      <c r="R119" s="23"/>
      <c r="S119" s="23"/>
      <c r="T119" s="23"/>
      <c r="U119" s="23"/>
      <c r="V119" s="23"/>
      <c r="W119" s="23"/>
    </row>
    <row r="120" spans="1:23">
      <c r="A120" s="22"/>
      <c r="B120" s="22"/>
      <c r="C120" s="23"/>
      <c r="D120" s="23"/>
      <c r="E120" s="23"/>
      <c r="F120" s="23"/>
      <c r="G120" s="23"/>
      <c r="H120" s="23"/>
      <c r="I120" s="23"/>
      <c r="J120" s="23"/>
      <c r="K120" s="23"/>
      <c r="L120" s="23"/>
      <c r="M120" s="23"/>
      <c r="N120" s="23"/>
      <c r="O120" s="23"/>
      <c r="P120" s="23"/>
      <c r="Q120" s="23"/>
      <c r="R120" s="23"/>
      <c r="S120" s="23"/>
      <c r="T120" s="23"/>
      <c r="U120" s="23"/>
      <c r="V120" s="23"/>
      <c r="W120" s="23"/>
    </row>
    <row r="121" spans="1:23">
      <c r="A121" s="22"/>
      <c r="B121" s="22"/>
      <c r="C121" s="23"/>
      <c r="D121" s="23"/>
      <c r="E121" s="23"/>
      <c r="F121" s="23"/>
      <c r="G121" s="23"/>
      <c r="H121" s="23"/>
      <c r="I121" s="23"/>
      <c r="J121" s="23"/>
      <c r="K121" s="23"/>
      <c r="L121" s="23"/>
      <c r="M121" s="23"/>
      <c r="N121" s="23"/>
      <c r="O121" s="23"/>
      <c r="P121" s="23"/>
      <c r="Q121" s="23"/>
      <c r="R121" s="23"/>
      <c r="S121" s="23"/>
      <c r="T121" s="23"/>
      <c r="U121" s="23"/>
      <c r="V121" s="23"/>
      <c r="W121" s="23"/>
    </row>
    <row r="122" spans="1:23">
      <c r="A122" s="22"/>
      <c r="B122" s="22"/>
      <c r="C122" s="23"/>
      <c r="D122" s="23"/>
      <c r="E122" s="23"/>
      <c r="F122" s="23"/>
      <c r="G122" s="23"/>
      <c r="H122" s="23"/>
      <c r="I122" s="23"/>
      <c r="J122" s="23"/>
      <c r="K122" s="23"/>
      <c r="L122" s="23"/>
      <c r="M122" s="23"/>
      <c r="N122" s="23"/>
      <c r="O122" s="23"/>
      <c r="P122" s="23"/>
      <c r="Q122" s="23"/>
      <c r="R122" s="23"/>
      <c r="S122" s="23"/>
      <c r="T122" s="23"/>
      <c r="U122" s="23"/>
      <c r="V122" s="23"/>
      <c r="W122" s="23"/>
    </row>
    <row r="123" spans="1:23">
      <c r="A123" s="22"/>
      <c r="B123" s="22"/>
      <c r="C123" s="23"/>
      <c r="D123" s="23"/>
      <c r="E123" s="23"/>
      <c r="F123" s="23"/>
      <c r="G123" s="23"/>
      <c r="H123" s="23"/>
      <c r="I123" s="23"/>
      <c r="J123" s="23"/>
      <c r="K123" s="23"/>
      <c r="L123" s="23"/>
      <c r="M123" s="23"/>
      <c r="N123" s="23"/>
      <c r="O123" s="23"/>
      <c r="P123" s="23"/>
      <c r="Q123" s="23"/>
      <c r="R123" s="23"/>
      <c r="S123" s="23"/>
      <c r="T123" s="23"/>
      <c r="U123" s="23"/>
      <c r="V123" s="23"/>
      <c r="W123" s="23"/>
    </row>
    <row r="124" spans="1:23">
      <c r="A124" s="22"/>
      <c r="B124" s="22"/>
      <c r="C124" s="23"/>
      <c r="D124" s="23"/>
      <c r="E124" s="23"/>
      <c r="F124" s="23"/>
      <c r="G124" s="23"/>
      <c r="H124" s="23"/>
      <c r="I124" s="23"/>
      <c r="J124" s="23"/>
      <c r="K124" s="23"/>
      <c r="L124" s="23"/>
      <c r="M124" s="23"/>
      <c r="N124" s="23"/>
      <c r="O124" s="23"/>
      <c r="P124" s="23"/>
      <c r="Q124" s="23"/>
      <c r="R124" s="23"/>
      <c r="S124" s="23"/>
      <c r="T124" s="23"/>
      <c r="U124" s="23"/>
      <c r="V124" s="23"/>
      <c r="W124" s="23"/>
    </row>
    <row r="125" spans="1:23">
      <c r="A125" s="22"/>
      <c r="B125" s="22"/>
      <c r="C125" s="23"/>
      <c r="D125" s="23"/>
      <c r="E125" s="23"/>
      <c r="F125" s="23"/>
      <c r="G125" s="23"/>
      <c r="H125" s="23"/>
      <c r="I125" s="23"/>
      <c r="J125" s="23"/>
      <c r="K125" s="23"/>
      <c r="L125" s="23"/>
      <c r="M125" s="23"/>
      <c r="N125" s="23"/>
      <c r="O125" s="23"/>
      <c r="P125" s="23"/>
      <c r="Q125" s="23"/>
      <c r="R125" s="23"/>
      <c r="S125" s="23"/>
      <c r="T125" s="23"/>
      <c r="U125" s="23"/>
      <c r="V125" s="23"/>
      <c r="W125" s="23"/>
    </row>
    <row r="126" spans="1:23">
      <c r="A126" s="22"/>
      <c r="B126" s="22"/>
      <c r="C126" s="23"/>
      <c r="D126" s="23"/>
      <c r="E126" s="23"/>
      <c r="F126" s="23"/>
      <c r="G126" s="23"/>
      <c r="H126" s="23"/>
      <c r="I126" s="23"/>
      <c r="J126" s="23"/>
      <c r="K126" s="23"/>
      <c r="L126" s="23"/>
      <c r="M126" s="23"/>
      <c r="N126" s="23"/>
      <c r="O126" s="23"/>
      <c r="P126" s="23"/>
      <c r="Q126" s="23"/>
      <c r="R126" s="23"/>
      <c r="S126" s="23"/>
      <c r="T126" s="23"/>
      <c r="U126" s="23"/>
      <c r="V126" s="23"/>
      <c r="W126" s="23"/>
    </row>
    <row r="127" spans="1:23">
      <c r="A127" s="22"/>
      <c r="B127" s="22"/>
      <c r="C127" s="23"/>
      <c r="D127" s="23"/>
      <c r="E127" s="23"/>
      <c r="F127" s="23"/>
      <c r="G127" s="23"/>
      <c r="H127" s="23"/>
      <c r="I127" s="23"/>
      <c r="J127" s="23"/>
      <c r="K127" s="23"/>
      <c r="L127" s="23"/>
      <c r="M127" s="23"/>
      <c r="N127" s="23"/>
      <c r="O127" s="23"/>
      <c r="P127" s="23"/>
      <c r="Q127" s="23"/>
      <c r="R127" s="23"/>
      <c r="S127" s="23"/>
      <c r="T127" s="23"/>
      <c r="U127" s="23"/>
      <c r="V127" s="23"/>
      <c r="W127" s="23"/>
    </row>
    <row r="128" spans="1:23">
      <c r="A128" s="22"/>
      <c r="B128" s="22"/>
      <c r="C128" s="23"/>
      <c r="D128" s="23"/>
      <c r="E128" s="23"/>
      <c r="F128" s="23"/>
      <c r="G128" s="23"/>
      <c r="H128" s="23"/>
      <c r="I128" s="23"/>
      <c r="J128" s="23"/>
      <c r="K128" s="23"/>
      <c r="L128" s="23"/>
      <c r="M128" s="23"/>
      <c r="N128" s="23"/>
      <c r="O128" s="23"/>
      <c r="P128" s="23"/>
      <c r="Q128" s="23"/>
      <c r="R128" s="23"/>
      <c r="S128" s="23"/>
      <c r="T128" s="23"/>
      <c r="U128" s="23"/>
      <c r="V128" s="23"/>
      <c r="W128" s="23"/>
    </row>
    <row r="129" spans="1:23">
      <c r="A129" s="22"/>
      <c r="B129" s="22"/>
      <c r="C129" s="23"/>
      <c r="D129" s="23"/>
      <c r="E129" s="23"/>
      <c r="F129" s="23"/>
      <c r="G129" s="23"/>
      <c r="H129" s="23"/>
      <c r="I129" s="23"/>
      <c r="J129" s="23"/>
      <c r="K129" s="23"/>
      <c r="L129" s="23"/>
      <c r="M129" s="23"/>
      <c r="N129" s="23"/>
      <c r="O129" s="23"/>
      <c r="P129" s="23"/>
      <c r="Q129" s="23"/>
      <c r="R129" s="23"/>
      <c r="S129" s="23"/>
      <c r="T129" s="23"/>
      <c r="U129" s="23"/>
      <c r="V129" s="23"/>
      <c r="W129" s="23"/>
    </row>
    <row r="130" spans="1:23">
      <c r="A130" s="22"/>
      <c r="B130" s="22"/>
      <c r="C130" s="23"/>
      <c r="D130" s="23"/>
      <c r="E130" s="23"/>
      <c r="F130" s="23"/>
      <c r="G130" s="23"/>
      <c r="H130" s="23"/>
      <c r="I130" s="23"/>
      <c r="J130" s="23"/>
      <c r="K130" s="23"/>
      <c r="L130" s="23"/>
      <c r="M130" s="23"/>
      <c r="N130" s="23"/>
      <c r="O130" s="23"/>
      <c r="P130" s="23"/>
      <c r="Q130" s="23"/>
      <c r="R130" s="23"/>
      <c r="S130" s="23"/>
      <c r="T130" s="23"/>
      <c r="U130" s="23"/>
      <c r="V130" s="23"/>
      <c r="W130" s="23"/>
    </row>
    <row r="131" spans="1:23">
      <c r="A131" s="22"/>
      <c r="B131" s="22"/>
      <c r="C131" s="23"/>
      <c r="D131" s="23"/>
      <c r="E131" s="23"/>
      <c r="F131" s="23"/>
      <c r="G131" s="23"/>
      <c r="H131" s="23"/>
      <c r="I131" s="23"/>
      <c r="J131" s="23"/>
      <c r="K131" s="23"/>
      <c r="L131" s="23"/>
      <c r="M131" s="23"/>
      <c r="N131" s="23"/>
      <c r="O131" s="23"/>
      <c r="P131" s="23"/>
      <c r="Q131" s="23"/>
      <c r="R131" s="23"/>
      <c r="S131" s="23"/>
      <c r="T131" s="23"/>
      <c r="U131" s="23"/>
      <c r="V131" s="23"/>
      <c r="W131" s="23"/>
    </row>
    <row r="132" spans="1:23">
      <c r="A132" s="22"/>
      <c r="B132" s="22"/>
      <c r="C132" s="23"/>
      <c r="D132" s="23"/>
      <c r="E132" s="23"/>
      <c r="F132" s="23"/>
      <c r="G132" s="23"/>
      <c r="H132" s="23"/>
      <c r="I132" s="23"/>
      <c r="J132" s="23"/>
      <c r="K132" s="23"/>
      <c r="L132" s="23"/>
      <c r="M132" s="23"/>
      <c r="N132" s="23"/>
      <c r="O132" s="23"/>
      <c r="P132" s="23"/>
      <c r="Q132" s="23"/>
      <c r="R132" s="23"/>
      <c r="S132" s="23"/>
      <c r="T132" s="23"/>
      <c r="U132" s="23"/>
      <c r="V132" s="23"/>
      <c r="W132" s="23"/>
    </row>
    <row r="133" spans="1:23">
      <c r="A133" s="22"/>
      <c r="B133" s="22"/>
      <c r="C133" s="23"/>
      <c r="D133" s="23"/>
      <c r="E133" s="23"/>
      <c r="F133" s="23"/>
      <c r="G133" s="23"/>
      <c r="H133" s="23"/>
      <c r="I133" s="23"/>
      <c r="J133" s="23"/>
      <c r="K133" s="23"/>
      <c r="L133" s="23"/>
      <c r="M133" s="23"/>
      <c r="N133" s="23"/>
      <c r="O133" s="23"/>
      <c r="P133" s="23"/>
      <c r="Q133" s="23"/>
      <c r="R133" s="23"/>
      <c r="S133" s="23"/>
      <c r="T133" s="23"/>
      <c r="U133" s="23"/>
      <c r="V133" s="23"/>
      <c r="W133" s="23"/>
    </row>
    <row r="134" spans="1:23">
      <c r="A134" s="22"/>
      <c r="B134" s="22"/>
      <c r="C134" s="23"/>
      <c r="D134" s="23"/>
      <c r="E134" s="23"/>
      <c r="F134" s="23"/>
      <c r="G134" s="23"/>
      <c r="H134" s="23"/>
      <c r="I134" s="23"/>
      <c r="J134" s="23"/>
      <c r="K134" s="23"/>
      <c r="L134" s="23"/>
      <c r="M134" s="23"/>
      <c r="N134" s="23"/>
      <c r="O134" s="23"/>
      <c r="P134" s="23"/>
      <c r="Q134" s="23"/>
      <c r="R134" s="23"/>
      <c r="S134" s="23"/>
      <c r="T134" s="23"/>
      <c r="U134" s="23"/>
      <c r="V134" s="23"/>
      <c r="W134" s="23"/>
    </row>
    <row r="135" spans="1:23">
      <c r="A135" s="22"/>
      <c r="B135" s="22"/>
      <c r="C135" s="23"/>
      <c r="D135" s="23"/>
      <c r="E135" s="23"/>
      <c r="F135" s="23"/>
      <c r="G135" s="23"/>
      <c r="H135" s="23"/>
      <c r="I135" s="23"/>
      <c r="J135" s="23"/>
      <c r="K135" s="23"/>
      <c r="L135" s="23"/>
      <c r="M135" s="23"/>
      <c r="N135" s="23"/>
      <c r="O135" s="23"/>
      <c r="P135" s="23"/>
      <c r="Q135" s="23"/>
      <c r="R135" s="23"/>
      <c r="S135" s="23"/>
      <c r="T135" s="23"/>
      <c r="U135" s="23"/>
      <c r="V135" s="23"/>
      <c r="W135" s="23"/>
    </row>
    <row r="136" spans="1:23">
      <c r="A136" s="22"/>
      <c r="B136" s="22"/>
      <c r="C136" s="23"/>
      <c r="D136" s="23"/>
      <c r="E136" s="23"/>
      <c r="F136" s="23"/>
      <c r="G136" s="23"/>
      <c r="H136" s="23"/>
      <c r="I136" s="23"/>
      <c r="J136" s="23"/>
      <c r="K136" s="23"/>
      <c r="L136" s="23"/>
      <c r="M136" s="23"/>
      <c r="N136" s="23"/>
      <c r="O136" s="23"/>
      <c r="P136" s="23"/>
      <c r="Q136" s="23"/>
      <c r="R136" s="23"/>
      <c r="S136" s="23"/>
      <c r="T136" s="23"/>
      <c r="U136" s="23"/>
      <c r="V136" s="23"/>
      <c r="W136" s="23"/>
    </row>
    <row r="137" spans="1:23">
      <c r="A137" s="22"/>
      <c r="B137" s="22"/>
      <c r="C137" s="23"/>
      <c r="D137" s="23"/>
      <c r="E137" s="23"/>
      <c r="F137" s="23"/>
      <c r="G137" s="23"/>
      <c r="H137" s="23"/>
      <c r="I137" s="23"/>
      <c r="J137" s="23"/>
      <c r="K137" s="23"/>
      <c r="L137" s="23"/>
      <c r="M137" s="23"/>
      <c r="N137" s="23"/>
      <c r="O137" s="23"/>
      <c r="P137" s="23"/>
      <c r="Q137" s="23"/>
      <c r="R137" s="23"/>
      <c r="S137" s="23"/>
      <c r="T137" s="23"/>
      <c r="U137" s="23"/>
      <c r="V137" s="23"/>
      <c r="W137" s="23"/>
    </row>
    <row r="138" spans="1:23">
      <c r="A138" s="22"/>
      <c r="B138" s="22"/>
      <c r="C138" s="23"/>
      <c r="D138" s="23"/>
      <c r="E138" s="23"/>
      <c r="F138" s="23"/>
      <c r="G138" s="23"/>
      <c r="H138" s="23"/>
      <c r="I138" s="23"/>
      <c r="J138" s="23"/>
      <c r="K138" s="23"/>
      <c r="L138" s="23"/>
      <c r="M138" s="23"/>
      <c r="N138" s="23"/>
      <c r="O138" s="23"/>
      <c r="P138" s="23"/>
      <c r="Q138" s="23"/>
      <c r="R138" s="23"/>
      <c r="S138" s="23"/>
      <c r="T138" s="23"/>
      <c r="U138" s="23"/>
      <c r="V138" s="23"/>
      <c r="W138" s="23"/>
    </row>
    <row r="139" spans="1:23">
      <c r="A139" s="22"/>
      <c r="B139" s="22"/>
      <c r="C139" s="23"/>
      <c r="D139" s="23"/>
      <c r="E139" s="23"/>
      <c r="F139" s="23"/>
      <c r="G139" s="23"/>
      <c r="H139" s="23"/>
      <c r="I139" s="23"/>
      <c r="J139" s="23"/>
      <c r="K139" s="23"/>
      <c r="L139" s="23"/>
      <c r="M139" s="23"/>
      <c r="N139" s="23"/>
      <c r="O139" s="23"/>
      <c r="P139" s="23"/>
      <c r="Q139" s="23"/>
      <c r="R139" s="23"/>
      <c r="S139" s="23"/>
      <c r="T139" s="23"/>
      <c r="U139" s="23"/>
      <c r="V139" s="23"/>
      <c r="W139" s="23"/>
    </row>
    <row r="140" spans="1:23">
      <c r="A140" s="22"/>
      <c r="B140" s="22"/>
      <c r="C140" s="23"/>
      <c r="D140" s="23"/>
      <c r="E140" s="23"/>
      <c r="F140" s="23"/>
      <c r="G140" s="23"/>
      <c r="H140" s="23"/>
      <c r="I140" s="23"/>
      <c r="J140" s="23"/>
      <c r="K140" s="23"/>
      <c r="L140" s="23"/>
      <c r="M140" s="23"/>
      <c r="N140" s="23"/>
      <c r="O140" s="23"/>
      <c r="P140" s="23"/>
      <c r="Q140" s="23"/>
      <c r="R140" s="23"/>
      <c r="S140" s="23"/>
      <c r="T140" s="23"/>
      <c r="U140" s="23"/>
      <c r="V140" s="23"/>
      <c r="W140" s="23"/>
    </row>
    <row r="141" spans="1:23">
      <c r="A141" s="22"/>
      <c r="B141" s="22"/>
      <c r="C141" s="23"/>
      <c r="D141" s="23"/>
      <c r="E141" s="23"/>
      <c r="F141" s="23"/>
      <c r="G141" s="23"/>
      <c r="H141" s="23"/>
      <c r="I141" s="23"/>
      <c r="J141" s="23"/>
      <c r="K141" s="23"/>
      <c r="L141" s="23"/>
      <c r="M141" s="23"/>
      <c r="N141" s="23"/>
      <c r="O141" s="23"/>
      <c r="P141" s="23"/>
      <c r="Q141" s="23"/>
      <c r="R141" s="23"/>
      <c r="S141" s="23"/>
      <c r="T141" s="23"/>
      <c r="U141" s="23"/>
      <c r="V141" s="23"/>
      <c r="W141" s="23"/>
    </row>
    <row r="142" spans="1:23">
      <c r="A142" s="22"/>
      <c r="B142" s="22"/>
      <c r="C142" s="23"/>
      <c r="D142" s="23"/>
      <c r="E142" s="23"/>
      <c r="F142" s="23"/>
      <c r="G142" s="23"/>
      <c r="H142" s="23"/>
      <c r="I142" s="23"/>
      <c r="J142" s="23"/>
      <c r="K142" s="23"/>
      <c r="L142" s="23"/>
      <c r="M142" s="23"/>
      <c r="N142" s="23"/>
      <c r="O142" s="23"/>
      <c r="P142" s="23"/>
      <c r="Q142" s="23"/>
      <c r="R142" s="23"/>
      <c r="S142" s="23"/>
      <c r="T142" s="23"/>
      <c r="U142" s="23"/>
      <c r="V142" s="23"/>
      <c r="W142" s="23"/>
    </row>
    <row r="143" spans="1:23">
      <c r="A143" s="22"/>
      <c r="B143" s="22"/>
      <c r="C143" s="23"/>
      <c r="D143" s="23"/>
      <c r="E143" s="23"/>
      <c r="F143" s="23"/>
      <c r="G143" s="23"/>
      <c r="H143" s="23"/>
      <c r="I143" s="23"/>
      <c r="J143" s="23"/>
      <c r="K143" s="23"/>
      <c r="L143" s="23"/>
      <c r="M143" s="23"/>
      <c r="N143" s="23"/>
      <c r="O143" s="23"/>
      <c r="P143" s="23"/>
      <c r="Q143" s="23"/>
      <c r="R143" s="23"/>
      <c r="S143" s="23"/>
      <c r="T143" s="23"/>
      <c r="U143" s="23"/>
      <c r="V143" s="23"/>
      <c r="W143" s="23"/>
    </row>
    <row r="144" spans="1:23">
      <c r="A144" s="22"/>
      <c r="B144" s="22"/>
      <c r="C144" s="23"/>
      <c r="D144" s="23"/>
      <c r="E144" s="23"/>
      <c r="F144" s="23"/>
      <c r="G144" s="23"/>
      <c r="H144" s="23"/>
      <c r="I144" s="23"/>
      <c r="J144" s="23"/>
      <c r="K144" s="23"/>
      <c r="L144" s="23"/>
      <c r="M144" s="23"/>
      <c r="N144" s="23"/>
      <c r="O144" s="23"/>
      <c r="P144" s="23"/>
      <c r="Q144" s="23"/>
      <c r="R144" s="23"/>
      <c r="S144" s="23"/>
      <c r="T144" s="23"/>
      <c r="U144" s="23"/>
      <c r="V144" s="23"/>
      <c r="W144" s="23"/>
    </row>
    <row r="145" spans="1:23">
      <c r="A145" s="22"/>
      <c r="B145" s="22"/>
      <c r="C145" s="23"/>
      <c r="D145" s="23"/>
      <c r="E145" s="23"/>
      <c r="F145" s="23"/>
      <c r="G145" s="23"/>
      <c r="H145" s="23"/>
      <c r="I145" s="23"/>
      <c r="J145" s="23"/>
      <c r="K145" s="23"/>
      <c r="L145" s="23"/>
      <c r="M145" s="23"/>
      <c r="N145" s="23"/>
      <c r="O145" s="23"/>
      <c r="P145" s="23"/>
      <c r="Q145" s="23"/>
      <c r="R145" s="23"/>
      <c r="S145" s="23"/>
      <c r="T145" s="23"/>
      <c r="U145" s="23"/>
      <c r="V145" s="23"/>
      <c r="W145" s="23"/>
    </row>
    <row r="146" spans="1:23">
      <c r="A146" s="22"/>
      <c r="B146" s="22"/>
      <c r="C146" s="23"/>
      <c r="D146" s="23"/>
      <c r="E146" s="23"/>
      <c r="F146" s="23"/>
      <c r="G146" s="23"/>
      <c r="H146" s="23"/>
      <c r="I146" s="23"/>
      <c r="J146" s="23"/>
      <c r="K146" s="23"/>
      <c r="L146" s="23"/>
      <c r="M146" s="23"/>
      <c r="N146" s="23"/>
      <c r="O146" s="23"/>
      <c r="P146" s="23"/>
      <c r="Q146" s="23"/>
      <c r="R146" s="23"/>
      <c r="S146" s="23"/>
      <c r="T146" s="23"/>
      <c r="U146" s="23"/>
      <c r="V146" s="23"/>
      <c r="W146" s="23"/>
    </row>
    <row r="147" spans="1:23">
      <c r="A147" s="22"/>
      <c r="B147" s="22"/>
      <c r="C147" s="23"/>
      <c r="D147" s="23"/>
      <c r="E147" s="23"/>
      <c r="F147" s="23"/>
      <c r="G147" s="23"/>
      <c r="H147" s="23"/>
      <c r="I147" s="23"/>
      <c r="J147" s="23"/>
      <c r="K147" s="23"/>
      <c r="L147" s="23"/>
      <c r="M147" s="23"/>
      <c r="N147" s="23"/>
      <c r="O147" s="23"/>
      <c r="P147" s="23"/>
      <c r="Q147" s="23"/>
      <c r="R147" s="23"/>
      <c r="S147" s="23"/>
      <c r="T147" s="23"/>
      <c r="U147" s="23"/>
      <c r="V147" s="23"/>
      <c r="W147" s="23"/>
    </row>
    <row r="148" spans="1:23">
      <c r="A148" s="22"/>
      <c r="B148" s="22"/>
      <c r="C148" s="23"/>
      <c r="D148" s="23"/>
      <c r="E148" s="23"/>
      <c r="F148" s="23"/>
      <c r="G148" s="23"/>
      <c r="H148" s="23"/>
      <c r="I148" s="23"/>
      <c r="J148" s="23"/>
      <c r="K148" s="23"/>
      <c r="L148" s="23"/>
      <c r="M148" s="23"/>
      <c r="N148" s="23"/>
      <c r="O148" s="23"/>
      <c r="P148" s="23"/>
      <c r="Q148" s="23"/>
      <c r="R148" s="23"/>
      <c r="S148" s="23"/>
      <c r="T148" s="23"/>
      <c r="U148" s="23"/>
      <c r="V148" s="23"/>
      <c r="W148" s="23"/>
    </row>
    <row r="149" spans="1:23">
      <c r="A149" s="22"/>
      <c r="B149" s="22"/>
      <c r="C149" s="23"/>
      <c r="D149" s="23"/>
      <c r="E149" s="23"/>
      <c r="F149" s="23"/>
      <c r="G149" s="23"/>
      <c r="H149" s="23"/>
      <c r="I149" s="23"/>
      <c r="J149" s="23"/>
      <c r="K149" s="23"/>
      <c r="L149" s="23"/>
      <c r="M149" s="23"/>
      <c r="N149" s="23"/>
      <c r="O149" s="23"/>
      <c r="P149" s="23"/>
      <c r="Q149" s="23"/>
      <c r="R149" s="23"/>
      <c r="S149" s="23"/>
      <c r="T149" s="23"/>
      <c r="U149" s="23"/>
      <c r="V149" s="23"/>
      <c r="W149" s="23"/>
    </row>
    <row r="150" spans="1:23">
      <c r="A150" s="22"/>
      <c r="B150" s="22"/>
      <c r="C150" s="23"/>
      <c r="D150" s="23"/>
      <c r="E150" s="23"/>
      <c r="F150" s="23"/>
      <c r="G150" s="23"/>
      <c r="H150" s="23"/>
      <c r="I150" s="23"/>
      <c r="J150" s="23"/>
      <c r="K150" s="23"/>
      <c r="L150" s="23"/>
      <c r="M150" s="23"/>
      <c r="N150" s="23"/>
      <c r="O150" s="23"/>
      <c r="P150" s="23"/>
      <c r="Q150" s="23"/>
      <c r="R150" s="23"/>
      <c r="S150" s="23"/>
      <c r="T150" s="23"/>
      <c r="U150" s="23"/>
      <c r="V150" s="23"/>
      <c r="W150" s="23"/>
    </row>
    <row r="151" spans="1:23">
      <c r="A151" s="22"/>
      <c r="B151" s="22"/>
      <c r="C151" s="23"/>
      <c r="D151" s="23"/>
      <c r="E151" s="23"/>
      <c r="F151" s="23"/>
      <c r="G151" s="23"/>
      <c r="H151" s="23"/>
      <c r="I151" s="23"/>
      <c r="J151" s="23"/>
      <c r="K151" s="23"/>
      <c r="L151" s="23"/>
      <c r="M151" s="23"/>
      <c r="N151" s="23"/>
      <c r="O151" s="23"/>
      <c r="P151" s="23"/>
      <c r="Q151" s="23"/>
      <c r="R151" s="23"/>
      <c r="S151" s="23"/>
      <c r="T151" s="23"/>
      <c r="U151" s="23"/>
      <c r="V151" s="23"/>
      <c r="W151" s="23"/>
    </row>
    <row r="152" spans="1:23">
      <c r="A152" s="22"/>
      <c r="B152" s="22"/>
      <c r="C152" s="23"/>
      <c r="D152" s="23"/>
      <c r="E152" s="23"/>
      <c r="F152" s="23"/>
      <c r="G152" s="23"/>
      <c r="H152" s="23"/>
      <c r="I152" s="23"/>
      <c r="J152" s="23"/>
      <c r="K152" s="23"/>
      <c r="L152" s="23"/>
      <c r="M152" s="23"/>
      <c r="N152" s="23"/>
      <c r="O152" s="23"/>
      <c r="P152" s="23"/>
      <c r="Q152" s="23"/>
      <c r="R152" s="23"/>
      <c r="S152" s="23"/>
      <c r="T152" s="23"/>
      <c r="U152" s="23"/>
      <c r="V152" s="23"/>
      <c r="W152" s="23"/>
    </row>
    <row r="153" spans="1:23">
      <c r="A153" s="22"/>
      <c r="B153" s="22"/>
      <c r="C153" s="23"/>
      <c r="D153" s="23"/>
      <c r="E153" s="23"/>
      <c r="F153" s="23"/>
      <c r="G153" s="23"/>
      <c r="H153" s="23"/>
      <c r="I153" s="23"/>
      <c r="J153" s="23"/>
      <c r="K153" s="23"/>
      <c r="L153" s="23"/>
      <c r="M153" s="23"/>
      <c r="N153" s="23"/>
      <c r="O153" s="23"/>
      <c r="P153" s="23"/>
      <c r="Q153" s="23"/>
      <c r="R153" s="23"/>
      <c r="S153" s="23"/>
      <c r="T153" s="23"/>
      <c r="U153" s="23"/>
      <c r="V153" s="23"/>
      <c r="W153" s="23"/>
    </row>
  </sheetData>
  <phoneticPr fontId="1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8"/>
  <sheetViews>
    <sheetView zoomScaleNormal="100" zoomScaleSheetLayoutView="100" workbookViewId="0">
      <selection activeCell="M2" sqref="M2:M3"/>
    </sheetView>
  </sheetViews>
  <sheetFormatPr defaultRowHeight="12.75"/>
  <cols>
    <col min="1" max="1" width="2.5703125" style="3" customWidth="1"/>
    <col min="2" max="2" width="12.7109375" style="3" customWidth="1"/>
    <col min="3" max="11" width="9.140625" style="3"/>
    <col min="12" max="12" width="11" style="3" customWidth="1"/>
    <col min="13" max="13" width="13.5703125" style="3" customWidth="1"/>
    <col min="14" max="14" width="3.42578125" style="3" customWidth="1"/>
    <col min="15" max="16384" width="9.140625" style="3"/>
  </cols>
  <sheetData>
    <row r="1" spans="2:13" ht="13.5" thickBot="1"/>
    <row r="2" spans="2:13" ht="25.5" customHeight="1">
      <c r="B2" s="124" t="str">
        <f>"Corporate Tax: 12-Months Ending "&amp;(Count!D5)</f>
        <v>Corporate Tax: 12-Months Ending 1/2020</v>
      </c>
      <c r="C2" s="125"/>
      <c r="D2" s="125"/>
      <c r="E2" s="125"/>
      <c r="F2" s="125"/>
      <c r="G2" s="125"/>
      <c r="H2" s="125"/>
      <c r="I2" s="125"/>
      <c r="J2" s="125"/>
      <c r="K2" s="125"/>
      <c r="L2" s="126"/>
      <c r="M2" s="127" t="s">
        <v>48</v>
      </c>
    </row>
    <row r="3" spans="2:13" ht="24" thickBot="1">
      <c r="B3" s="129"/>
      <c r="C3" s="130"/>
      <c r="D3" s="130"/>
      <c r="E3" s="130"/>
      <c r="F3" s="130"/>
      <c r="G3" s="130"/>
      <c r="H3" s="130"/>
      <c r="I3" s="130"/>
      <c r="J3" s="130"/>
      <c r="K3" s="130"/>
      <c r="L3" s="131"/>
      <c r="M3" s="128"/>
    </row>
    <row r="4" spans="2:13">
      <c r="B4" s="37"/>
      <c r="C4" s="38"/>
      <c r="D4" s="38"/>
      <c r="E4" s="38"/>
      <c r="F4" s="38"/>
      <c r="G4" s="38"/>
      <c r="H4" s="38"/>
      <c r="I4" s="38"/>
      <c r="J4" s="38"/>
      <c r="K4" s="38"/>
      <c r="L4" s="39"/>
    </row>
    <row r="5" spans="2:13">
      <c r="B5" s="18"/>
      <c r="C5" s="27"/>
      <c r="D5" s="27"/>
      <c r="E5" s="27"/>
      <c r="F5" s="27"/>
      <c r="G5" s="27"/>
      <c r="H5" s="27"/>
      <c r="I5" s="27"/>
      <c r="J5" s="27"/>
      <c r="K5" s="27"/>
      <c r="L5" s="19"/>
    </row>
    <row r="6" spans="2:13">
      <c r="B6" s="18"/>
      <c r="C6" s="27"/>
      <c r="D6" s="27"/>
      <c r="E6" s="27"/>
      <c r="F6" s="27"/>
      <c r="G6" s="27"/>
      <c r="H6" s="27"/>
      <c r="I6" s="27"/>
      <c r="J6" s="27"/>
      <c r="K6" s="27"/>
      <c r="L6" s="19"/>
    </row>
    <row r="7" spans="2:13">
      <c r="B7" s="18"/>
      <c r="C7" s="27"/>
      <c r="D7" s="27"/>
      <c r="E7" s="27"/>
      <c r="F7" s="27"/>
      <c r="G7" s="27"/>
      <c r="H7" s="27"/>
      <c r="I7" s="27"/>
      <c r="J7" s="27"/>
      <c r="K7" s="27"/>
      <c r="L7" s="19"/>
    </row>
    <row r="8" spans="2:13">
      <c r="B8" s="18"/>
      <c r="C8" s="27"/>
      <c r="D8" s="27"/>
      <c r="E8" s="27"/>
      <c r="F8" s="27"/>
      <c r="G8" s="27"/>
      <c r="H8" s="27"/>
      <c r="I8" s="27"/>
      <c r="J8" s="27"/>
      <c r="K8" s="27"/>
      <c r="L8" s="19"/>
    </row>
    <row r="9" spans="2:13">
      <c r="B9" s="18"/>
      <c r="C9" s="27"/>
      <c r="D9" s="27"/>
      <c r="E9" s="27"/>
      <c r="F9" s="27"/>
      <c r="G9" s="27"/>
      <c r="H9" s="27"/>
      <c r="I9" s="27"/>
      <c r="J9" s="27"/>
      <c r="K9" s="27"/>
      <c r="L9" s="19"/>
    </row>
    <row r="10" spans="2:13">
      <c r="B10" s="18"/>
      <c r="C10" s="27"/>
      <c r="D10" s="27"/>
      <c r="E10" s="27"/>
      <c r="F10" s="27"/>
      <c r="G10" s="27"/>
      <c r="H10" s="27"/>
      <c r="I10" s="27"/>
      <c r="J10" s="27"/>
      <c r="K10" s="27"/>
      <c r="L10" s="19"/>
    </row>
    <row r="11" spans="2:13">
      <c r="B11" s="18"/>
      <c r="C11" s="27"/>
      <c r="D11" s="27"/>
      <c r="E11" s="27"/>
      <c r="F11" s="27"/>
      <c r="G11" s="27"/>
      <c r="H11" s="27"/>
      <c r="I11" s="27"/>
      <c r="J11" s="27"/>
      <c r="K11" s="27"/>
      <c r="L11" s="19"/>
    </row>
    <row r="12" spans="2:13">
      <c r="B12" s="18"/>
      <c r="C12" s="27"/>
      <c r="D12" s="27"/>
      <c r="E12" s="27"/>
      <c r="F12" s="27"/>
      <c r="G12" s="27"/>
      <c r="H12" s="27"/>
      <c r="I12" s="27"/>
      <c r="J12" s="27"/>
      <c r="K12" s="27"/>
      <c r="L12" s="19"/>
    </row>
    <row r="13" spans="2:13">
      <c r="B13" s="18"/>
      <c r="C13" s="27"/>
      <c r="D13" s="27"/>
      <c r="E13" s="27"/>
      <c r="F13" s="27"/>
      <c r="G13" s="27"/>
      <c r="H13" s="27"/>
      <c r="I13" s="27"/>
      <c r="J13" s="27"/>
      <c r="K13" s="27"/>
      <c r="L13" s="19"/>
    </row>
    <row r="14" spans="2:13">
      <c r="B14" s="18"/>
      <c r="C14" s="27"/>
      <c r="D14" s="27"/>
      <c r="E14" s="27"/>
      <c r="F14" s="27"/>
      <c r="G14" s="27"/>
      <c r="H14" s="27"/>
      <c r="I14" s="27"/>
      <c r="J14" s="27"/>
      <c r="K14" s="27"/>
      <c r="L14" s="19"/>
    </row>
    <row r="15" spans="2:13">
      <c r="B15" s="18"/>
      <c r="C15" s="27"/>
      <c r="D15" s="27"/>
      <c r="E15" s="27"/>
      <c r="F15" s="27"/>
      <c r="G15" s="27"/>
      <c r="H15" s="27"/>
      <c r="I15" s="27"/>
      <c r="J15" s="27"/>
      <c r="K15" s="27"/>
      <c r="L15" s="19"/>
    </row>
    <row r="16" spans="2:13">
      <c r="B16" s="18"/>
      <c r="C16" s="27"/>
      <c r="D16" s="27"/>
      <c r="E16" s="27"/>
      <c r="F16" s="27"/>
      <c r="G16" s="27"/>
      <c r="H16" s="27"/>
      <c r="I16" s="27"/>
      <c r="J16" s="27"/>
      <c r="K16" s="27"/>
      <c r="L16" s="19"/>
    </row>
    <row r="17" spans="2:12">
      <c r="B17" s="18"/>
      <c r="C17" s="27"/>
      <c r="D17" s="27"/>
      <c r="E17" s="27"/>
      <c r="F17" s="27"/>
      <c r="G17" s="27"/>
      <c r="H17" s="27"/>
      <c r="I17" s="27"/>
      <c r="J17" s="27"/>
      <c r="K17" s="27"/>
      <c r="L17" s="19"/>
    </row>
    <row r="18" spans="2:12">
      <c r="B18" s="18"/>
      <c r="C18" s="27"/>
      <c r="D18" s="27"/>
      <c r="E18" s="27"/>
      <c r="F18" s="27"/>
      <c r="G18" s="27"/>
      <c r="H18" s="27"/>
      <c r="I18" s="27"/>
      <c r="J18" s="27"/>
      <c r="K18" s="27"/>
      <c r="L18" s="19"/>
    </row>
    <row r="19" spans="2:12">
      <c r="B19" s="18"/>
      <c r="C19" s="27"/>
      <c r="D19" s="27"/>
      <c r="E19" s="27"/>
      <c r="F19" s="27"/>
      <c r="G19" s="27"/>
      <c r="H19" s="27"/>
      <c r="I19" s="27"/>
      <c r="J19" s="27"/>
      <c r="K19" s="27"/>
      <c r="L19" s="19"/>
    </row>
    <row r="20" spans="2:12">
      <c r="B20" s="18"/>
      <c r="C20" s="27"/>
      <c r="D20" s="27"/>
      <c r="E20" s="27"/>
      <c r="F20" s="27"/>
      <c r="G20" s="27"/>
      <c r="H20" s="27"/>
      <c r="I20" s="27"/>
      <c r="J20" s="27"/>
      <c r="K20" s="27"/>
      <c r="L20" s="19"/>
    </row>
    <row r="21" spans="2:12">
      <c r="B21" s="18"/>
      <c r="C21" s="27"/>
      <c r="D21" s="27"/>
      <c r="E21" s="27"/>
      <c r="F21" s="27"/>
      <c r="G21" s="27"/>
      <c r="H21" s="27"/>
      <c r="I21" s="27"/>
      <c r="J21" s="27"/>
      <c r="K21" s="27"/>
      <c r="L21" s="19"/>
    </row>
    <row r="22" spans="2:12">
      <c r="B22" s="18"/>
      <c r="C22" s="27"/>
      <c r="D22" s="27"/>
      <c r="E22" s="27"/>
      <c r="F22" s="27"/>
      <c r="G22" s="27"/>
      <c r="H22" s="27"/>
      <c r="I22" s="27"/>
      <c r="J22" s="27"/>
      <c r="K22" s="27"/>
      <c r="L22" s="19"/>
    </row>
    <row r="23" spans="2:12">
      <c r="B23" s="18"/>
      <c r="C23" s="27"/>
      <c r="D23" s="27"/>
      <c r="E23" s="27"/>
      <c r="F23" s="27"/>
      <c r="G23" s="27"/>
      <c r="H23" s="27"/>
      <c r="I23" s="27"/>
      <c r="J23" s="27"/>
      <c r="K23" s="27"/>
      <c r="L23" s="19"/>
    </row>
    <row r="24" spans="2:12">
      <c r="B24" s="18"/>
      <c r="C24" s="27"/>
      <c r="D24" s="27"/>
      <c r="E24" s="27"/>
      <c r="F24" s="27"/>
      <c r="G24" s="27"/>
      <c r="H24" s="27"/>
      <c r="I24" s="27"/>
      <c r="J24" s="27"/>
      <c r="K24" s="27"/>
      <c r="L24" s="19"/>
    </row>
    <row r="25" spans="2:12">
      <c r="B25" s="18"/>
      <c r="C25" s="27"/>
      <c r="D25" s="27"/>
      <c r="E25" s="27"/>
      <c r="F25" s="27"/>
      <c r="G25" s="27"/>
      <c r="H25" s="27"/>
      <c r="I25" s="27"/>
      <c r="J25" s="27"/>
      <c r="K25" s="27"/>
      <c r="L25" s="19"/>
    </row>
    <row r="26" spans="2:12" ht="21" customHeight="1">
      <c r="B26" s="18"/>
      <c r="C26" s="27"/>
      <c r="D26" s="27"/>
      <c r="E26" s="27"/>
      <c r="F26" s="27"/>
      <c r="G26" s="27"/>
      <c r="H26" s="27"/>
      <c r="I26" s="27"/>
      <c r="J26" s="27"/>
      <c r="K26" s="27"/>
      <c r="L26" s="19"/>
    </row>
    <row r="27" spans="2:12" ht="15" customHeight="1">
      <c r="B27" s="18"/>
      <c r="C27" s="27"/>
      <c r="D27" s="27"/>
      <c r="E27" s="27"/>
      <c r="F27" s="27"/>
      <c r="G27" s="27"/>
      <c r="H27" s="27"/>
      <c r="I27" s="27"/>
      <c r="J27" s="27"/>
      <c r="K27" s="27"/>
      <c r="L27" s="19"/>
    </row>
    <row r="28" spans="2:12">
      <c r="B28" s="18"/>
      <c r="C28" s="27"/>
      <c r="D28" s="27"/>
      <c r="E28" s="27"/>
      <c r="F28" s="27"/>
      <c r="G28" s="27"/>
      <c r="H28" s="27"/>
      <c r="I28" s="27"/>
      <c r="J28" s="27"/>
      <c r="K28" s="27"/>
      <c r="L28" s="19"/>
    </row>
    <row r="29" spans="2:12">
      <c r="B29" s="18"/>
      <c r="C29" s="27"/>
      <c r="D29" s="27"/>
      <c r="E29" s="27"/>
      <c r="F29" s="27"/>
      <c r="G29" s="27"/>
      <c r="H29" s="27"/>
      <c r="I29" s="27"/>
      <c r="J29" s="27"/>
      <c r="K29" s="27"/>
      <c r="L29" s="19"/>
    </row>
    <row r="30" spans="2:12">
      <c r="B30" s="18"/>
      <c r="C30" s="27"/>
      <c r="D30" s="27"/>
      <c r="E30" s="27"/>
      <c r="F30" s="27"/>
      <c r="G30" s="27"/>
      <c r="H30" s="27"/>
      <c r="I30" s="27"/>
      <c r="J30" s="27"/>
      <c r="K30" s="27"/>
      <c r="L30" s="19"/>
    </row>
    <row r="31" spans="2:12">
      <c r="B31" s="18"/>
      <c r="C31" s="27"/>
      <c r="D31" s="27"/>
      <c r="E31" s="27"/>
      <c r="F31" s="27"/>
      <c r="G31" s="27"/>
      <c r="H31" s="27"/>
      <c r="I31" s="27"/>
      <c r="J31" s="27"/>
      <c r="K31" s="27"/>
      <c r="L31" s="19"/>
    </row>
    <row r="32" spans="2:12">
      <c r="B32" s="18"/>
      <c r="C32" s="27"/>
      <c r="D32" s="27"/>
      <c r="E32" s="27"/>
      <c r="F32" s="27"/>
      <c r="G32" s="27"/>
      <c r="H32" s="27"/>
      <c r="I32" s="27"/>
      <c r="J32" s="27"/>
      <c r="K32" s="27"/>
      <c r="L32" s="19"/>
    </row>
    <row r="33" spans="2:12">
      <c r="B33" s="18"/>
      <c r="C33" s="27"/>
      <c r="D33" s="27"/>
      <c r="E33" s="27"/>
      <c r="F33" s="27"/>
      <c r="G33" s="27"/>
      <c r="H33" s="27"/>
      <c r="I33" s="27"/>
      <c r="J33" s="27"/>
      <c r="K33" s="27"/>
      <c r="L33" s="19"/>
    </row>
    <row r="34" spans="2:12" ht="16.5" customHeight="1">
      <c r="B34" s="18"/>
      <c r="C34" s="27"/>
      <c r="D34" s="27"/>
      <c r="E34" s="27"/>
      <c r="F34" s="27"/>
      <c r="G34" s="27"/>
      <c r="H34" s="27"/>
      <c r="I34" s="27"/>
      <c r="J34" s="27"/>
      <c r="K34" s="27"/>
      <c r="L34" s="19"/>
    </row>
    <row r="35" spans="2:12" ht="16.5" customHeight="1">
      <c r="B35" s="18"/>
      <c r="C35" s="27"/>
      <c r="D35" s="27"/>
      <c r="E35" s="27"/>
      <c r="F35" s="27"/>
      <c r="G35" s="27"/>
      <c r="H35" s="27"/>
      <c r="I35" s="27"/>
      <c r="J35" s="27"/>
      <c r="K35" s="27"/>
      <c r="L35" s="19"/>
    </row>
    <row r="36" spans="2:12" ht="16.5" customHeight="1">
      <c r="B36" s="18"/>
      <c r="C36" s="27"/>
      <c r="D36" s="27"/>
      <c r="E36" s="27"/>
      <c r="F36" s="27"/>
      <c r="G36" s="27"/>
      <c r="H36" s="27"/>
      <c r="I36" s="27"/>
      <c r="J36" s="27"/>
      <c r="K36" s="27"/>
      <c r="L36" s="19"/>
    </row>
    <row r="37" spans="2:12" ht="16.5" customHeight="1">
      <c r="B37" s="18"/>
      <c r="C37" s="27"/>
      <c r="D37" s="27"/>
      <c r="E37" s="27"/>
      <c r="F37" s="27"/>
      <c r="G37" s="27"/>
      <c r="H37" s="27"/>
      <c r="I37" s="27"/>
      <c r="J37" s="27"/>
      <c r="K37" s="27"/>
      <c r="L37" s="19"/>
    </row>
    <row r="38" spans="2:12" ht="16.5" customHeight="1">
      <c r="B38" s="18"/>
      <c r="C38" s="27"/>
      <c r="D38" s="27"/>
      <c r="E38" s="27"/>
      <c r="F38" s="27"/>
      <c r="G38" s="27"/>
      <c r="H38" s="27"/>
      <c r="I38" s="27"/>
      <c r="J38" s="27"/>
      <c r="K38" s="27"/>
      <c r="L38" s="19"/>
    </row>
    <row r="39" spans="2:12" ht="16.5" customHeight="1">
      <c r="B39" s="18"/>
      <c r="C39" s="27"/>
      <c r="D39" s="27"/>
      <c r="E39" s="27"/>
      <c r="F39" s="27"/>
      <c r="G39" s="27"/>
      <c r="H39" s="27"/>
      <c r="I39" s="27"/>
      <c r="J39" s="27"/>
      <c r="K39" s="27"/>
      <c r="L39" s="19"/>
    </row>
    <row r="40" spans="2:12" ht="16.5" customHeight="1">
      <c r="B40" s="18"/>
      <c r="C40" s="27"/>
      <c r="D40" s="27"/>
      <c r="E40" s="27"/>
      <c r="F40" s="27"/>
      <c r="G40" s="27"/>
      <c r="H40" s="27"/>
      <c r="I40" s="27"/>
      <c r="J40" s="27"/>
      <c r="K40" s="27"/>
      <c r="L40" s="19"/>
    </row>
    <row r="41" spans="2:12" ht="16.5" customHeight="1">
      <c r="B41" s="18"/>
      <c r="C41" s="27"/>
      <c r="D41" s="27"/>
      <c r="E41" s="27"/>
      <c r="F41" s="27"/>
      <c r="G41" s="27"/>
      <c r="H41" s="27"/>
      <c r="I41" s="27"/>
      <c r="J41" s="27"/>
      <c r="K41" s="27"/>
      <c r="L41" s="19"/>
    </row>
    <row r="42" spans="2:12" ht="16.5" customHeight="1">
      <c r="B42" s="18"/>
      <c r="C42" s="27"/>
      <c r="D42" s="27"/>
      <c r="E42" s="27"/>
      <c r="F42" s="27"/>
      <c r="G42" s="27"/>
      <c r="H42" s="27"/>
      <c r="I42" s="27"/>
      <c r="J42" s="27"/>
      <c r="K42" s="27"/>
      <c r="L42" s="19"/>
    </row>
    <row r="43" spans="2:12" ht="16.5" customHeight="1">
      <c r="B43" s="18"/>
      <c r="C43" s="27"/>
      <c r="D43" s="27"/>
      <c r="E43" s="27"/>
      <c r="F43" s="27"/>
      <c r="G43" s="27"/>
      <c r="H43" s="27"/>
      <c r="I43" s="27"/>
      <c r="J43" s="27"/>
      <c r="K43" s="27"/>
      <c r="L43" s="19"/>
    </row>
    <row r="44" spans="2:12" ht="16.5" customHeight="1">
      <c r="B44" s="18"/>
      <c r="C44" s="27"/>
      <c r="D44" s="27"/>
      <c r="E44" s="27"/>
      <c r="F44" s="27"/>
      <c r="G44" s="27"/>
      <c r="H44" s="27"/>
      <c r="I44" s="27"/>
      <c r="J44" s="27"/>
      <c r="K44" s="27"/>
      <c r="L44" s="19"/>
    </row>
    <row r="45" spans="2:12" ht="16.5" customHeight="1">
      <c r="B45" s="18"/>
      <c r="C45" s="27"/>
      <c r="D45" s="27"/>
      <c r="E45" s="27"/>
      <c r="F45" s="27"/>
      <c r="G45" s="27"/>
      <c r="H45" s="27"/>
      <c r="I45" s="27"/>
      <c r="J45" s="27"/>
      <c r="K45" s="27"/>
      <c r="L45" s="19"/>
    </row>
    <row r="46" spans="2:12" ht="16.5" customHeight="1">
      <c r="B46" s="18"/>
      <c r="C46" s="27"/>
      <c r="D46" s="27"/>
      <c r="E46" s="27"/>
      <c r="F46" s="27"/>
      <c r="G46" s="27"/>
      <c r="H46" s="27"/>
      <c r="I46" s="27"/>
      <c r="J46" s="27"/>
      <c r="K46" s="27"/>
      <c r="L46" s="19"/>
    </row>
    <row r="47" spans="2:12" ht="16.5" customHeight="1">
      <c r="B47" s="18"/>
      <c r="C47" s="27"/>
      <c r="D47" s="27"/>
      <c r="E47" s="27"/>
      <c r="F47" s="27"/>
      <c r="G47" s="27"/>
      <c r="H47" s="27"/>
      <c r="I47" s="27"/>
      <c r="J47" s="27"/>
      <c r="K47" s="27"/>
      <c r="L47" s="19"/>
    </row>
    <row r="48" spans="2:12" ht="16.5" customHeight="1">
      <c r="B48" s="18"/>
      <c r="C48" s="27"/>
      <c r="D48" s="27"/>
      <c r="E48" s="27"/>
      <c r="F48" s="27"/>
      <c r="G48" s="27"/>
      <c r="H48" s="27"/>
      <c r="I48" s="27"/>
      <c r="J48" s="27"/>
      <c r="K48" s="27"/>
      <c r="L48" s="19"/>
    </row>
    <row r="49" spans="2:12" ht="16.5" customHeight="1">
      <c r="B49" s="18"/>
      <c r="C49" s="27"/>
      <c r="D49" s="27"/>
      <c r="E49" s="27"/>
      <c r="F49" s="27"/>
      <c r="G49" s="27"/>
      <c r="H49" s="27"/>
      <c r="I49" s="27"/>
      <c r="J49" s="27"/>
      <c r="K49" s="27"/>
      <c r="L49" s="19"/>
    </row>
    <row r="50" spans="2:12" ht="16.5" customHeight="1">
      <c r="B50" s="18"/>
      <c r="C50" s="27"/>
      <c r="D50" s="27"/>
      <c r="E50" s="27"/>
      <c r="F50" s="27"/>
      <c r="G50" s="27"/>
      <c r="H50" s="27"/>
      <c r="I50" s="27"/>
      <c r="J50" s="27"/>
      <c r="K50" s="27"/>
      <c r="L50" s="19"/>
    </row>
    <row r="51" spans="2:12" ht="16.5" customHeight="1">
      <c r="B51" s="18"/>
      <c r="C51" s="27"/>
      <c r="D51" s="27"/>
      <c r="E51" s="27"/>
      <c r="F51" s="27"/>
      <c r="G51" s="27"/>
      <c r="H51" s="27"/>
      <c r="I51" s="27"/>
      <c r="J51" s="27"/>
      <c r="K51" s="27"/>
      <c r="L51" s="19"/>
    </row>
    <row r="52" spans="2:12" ht="16.5" customHeight="1">
      <c r="B52" s="18"/>
      <c r="C52" s="27"/>
      <c r="D52" s="27"/>
      <c r="E52" s="27"/>
      <c r="F52" s="27"/>
      <c r="G52" s="27"/>
      <c r="H52" s="27"/>
      <c r="I52" s="27"/>
      <c r="J52" s="27"/>
      <c r="K52" s="27"/>
      <c r="L52" s="19"/>
    </row>
    <row r="53" spans="2:12" ht="16.5" customHeight="1">
      <c r="B53" s="18"/>
      <c r="C53" s="27"/>
      <c r="D53" s="27"/>
      <c r="E53" s="27"/>
      <c r="F53" s="27"/>
      <c r="G53" s="27"/>
      <c r="H53" s="27"/>
      <c r="I53" s="27"/>
      <c r="J53" s="27"/>
      <c r="K53" s="27"/>
      <c r="L53" s="19"/>
    </row>
    <row r="54" spans="2:12" ht="31.5" customHeight="1">
      <c r="B54" s="18"/>
      <c r="C54" s="27"/>
      <c r="D54" s="27"/>
      <c r="E54" s="27"/>
      <c r="F54" s="27"/>
      <c r="G54" s="27"/>
      <c r="H54" s="27"/>
      <c r="I54" s="27"/>
      <c r="J54" s="27"/>
      <c r="K54" s="27"/>
      <c r="L54" s="19"/>
    </row>
    <row r="55" spans="2:12" ht="16.5" customHeight="1">
      <c r="B55" s="18"/>
      <c r="C55" s="27"/>
      <c r="D55" s="27"/>
      <c r="E55" s="27"/>
      <c r="F55" s="27"/>
      <c r="G55" s="27"/>
      <c r="H55" s="27"/>
      <c r="I55" s="27"/>
      <c r="J55" s="27"/>
      <c r="K55" s="27"/>
      <c r="L55" s="19"/>
    </row>
    <row r="56" spans="2:12" ht="16.5" customHeight="1" thickBot="1">
      <c r="B56" s="20"/>
      <c r="C56" s="17"/>
      <c r="D56" s="17"/>
      <c r="E56" s="17"/>
      <c r="F56" s="17"/>
      <c r="G56" s="17"/>
      <c r="H56" s="17"/>
      <c r="I56" s="17"/>
      <c r="J56" s="17"/>
      <c r="K56" s="17"/>
      <c r="L56" s="21"/>
    </row>
    <row r="57" spans="2:12">
      <c r="B57" s="81" t="s">
        <v>24</v>
      </c>
      <c r="C57" s="81"/>
      <c r="D57" s="81"/>
      <c r="E57" s="81"/>
    </row>
    <row r="58" spans="2:12">
      <c r="B58" s="123" t="str">
        <f>Count!D6</f>
        <v>February 6, 2020</v>
      </c>
      <c r="C58" s="123"/>
      <c r="D58" s="123"/>
      <c r="E58" s="123"/>
    </row>
  </sheetData>
  <mergeCells count="4">
    <mergeCell ref="B58:E58"/>
    <mergeCell ref="B2:L2"/>
    <mergeCell ref="M2:M3"/>
    <mergeCell ref="B3:L3"/>
  </mergeCells>
  <phoneticPr fontId="15" type="noConversion"/>
  <hyperlinks>
    <hyperlink ref="M2" location="Contents!A1" display="Contents!A1"/>
    <hyperlink ref="M2:M3" location="Contents!A1" display="Back to Table of Contents"/>
  </hyperlinks>
  <pageMargins left="0.75" right="0.75" top="1" bottom="1" header="0.5" footer="0.5"/>
  <pageSetup scale="7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9"/>
  <sheetViews>
    <sheetView zoomScaleSheetLayoutView="100" workbookViewId="0">
      <selection activeCell="M2" sqref="M2:M4"/>
    </sheetView>
  </sheetViews>
  <sheetFormatPr defaultRowHeight="12.75"/>
  <cols>
    <col min="1" max="1" width="3.28515625" style="3" customWidth="1"/>
    <col min="2" max="2" width="17" style="3" customWidth="1"/>
    <col min="3" max="11" width="9.140625" style="3"/>
    <col min="12" max="12" width="2" style="3" customWidth="1"/>
    <col min="13" max="13" width="14.7109375" style="3" customWidth="1"/>
    <col min="14" max="16384" width="9.140625" style="3"/>
  </cols>
  <sheetData>
    <row r="1" spans="1:13" ht="4.5" customHeight="1">
      <c r="A1" s="3" t="s">
        <v>31</v>
      </c>
    </row>
    <row r="2" spans="1:13" ht="4.5" customHeight="1" thickBot="1">
      <c r="M2" s="132" t="s">
        <v>48</v>
      </c>
    </row>
    <row r="3" spans="1:13" ht="23.25">
      <c r="B3" s="135" t="s">
        <v>32</v>
      </c>
      <c r="C3" s="136"/>
      <c r="D3" s="136"/>
      <c r="E3" s="136"/>
      <c r="F3" s="136"/>
      <c r="G3" s="136"/>
      <c r="H3" s="136"/>
      <c r="I3" s="136"/>
      <c r="J3" s="136"/>
      <c r="K3" s="137"/>
      <c r="M3" s="133"/>
    </row>
    <row r="4" spans="1:13" ht="24" thickBot="1">
      <c r="B4" s="138" t="s">
        <v>33</v>
      </c>
      <c r="C4" s="139"/>
      <c r="D4" s="139"/>
      <c r="E4" s="139"/>
      <c r="F4" s="139"/>
      <c r="G4" s="139"/>
      <c r="H4" s="139"/>
      <c r="I4" s="139"/>
      <c r="J4" s="139"/>
      <c r="K4" s="140"/>
      <c r="M4" s="134"/>
    </row>
    <row r="5" spans="1:13">
      <c r="B5" s="18"/>
      <c r="K5" s="19"/>
    </row>
    <row r="6" spans="1:13">
      <c r="B6" s="18"/>
      <c r="K6" s="19"/>
    </row>
    <row r="7" spans="1:13">
      <c r="B7" s="18"/>
      <c r="K7" s="19"/>
    </row>
    <row r="8" spans="1:13">
      <c r="B8" s="18"/>
      <c r="K8" s="19"/>
    </row>
    <row r="9" spans="1:13">
      <c r="B9" s="18"/>
      <c r="K9" s="19"/>
    </row>
    <row r="10" spans="1:13">
      <c r="B10" s="18"/>
      <c r="K10" s="19"/>
    </row>
    <row r="11" spans="1:13">
      <c r="B11" s="18"/>
      <c r="K11" s="19"/>
    </row>
    <row r="12" spans="1:13">
      <c r="B12" s="18"/>
      <c r="K12" s="19"/>
    </row>
    <row r="13" spans="1:13">
      <c r="B13" s="18"/>
      <c r="K13" s="19"/>
    </row>
    <row r="14" spans="1:13">
      <c r="B14" s="18"/>
      <c r="K14" s="19"/>
    </row>
    <row r="15" spans="1:13">
      <c r="B15" s="18"/>
      <c r="K15" s="19"/>
    </row>
    <row r="16" spans="1:13">
      <c r="B16" s="18"/>
      <c r="K16" s="19"/>
    </row>
    <row r="17" spans="2:11">
      <c r="B17" s="18"/>
      <c r="K17" s="19"/>
    </row>
    <row r="18" spans="2:11">
      <c r="B18" s="18"/>
      <c r="K18" s="19"/>
    </row>
    <row r="19" spans="2:11">
      <c r="B19" s="18"/>
      <c r="K19" s="19"/>
    </row>
    <row r="20" spans="2:11">
      <c r="B20" s="18"/>
      <c r="K20" s="19"/>
    </row>
    <row r="21" spans="2:11">
      <c r="B21" s="18"/>
      <c r="K21" s="19"/>
    </row>
    <row r="22" spans="2:11">
      <c r="B22" s="18"/>
      <c r="K22" s="19"/>
    </row>
    <row r="23" spans="2:11">
      <c r="B23" s="18"/>
      <c r="K23" s="19"/>
    </row>
    <row r="24" spans="2:11">
      <c r="B24" s="18"/>
      <c r="K24" s="19"/>
    </row>
    <row r="25" spans="2:11">
      <c r="B25" s="18"/>
      <c r="K25" s="19"/>
    </row>
    <row r="26" spans="2:11" ht="16.5" customHeight="1" thickBot="1">
      <c r="B26" s="20"/>
      <c r="C26" s="17"/>
      <c r="D26" s="17"/>
      <c r="E26" s="17"/>
      <c r="F26" s="17"/>
      <c r="G26" s="17"/>
      <c r="H26" s="17"/>
      <c r="I26" s="17"/>
      <c r="J26" s="17"/>
      <c r="K26" s="21"/>
    </row>
    <row r="27" spans="2:11">
      <c r="B27" s="141" t="s">
        <v>24</v>
      </c>
      <c r="C27" s="141"/>
      <c r="D27" s="141"/>
      <c r="E27" s="141"/>
    </row>
    <row r="28" spans="2:11">
      <c r="B28" s="78" t="str">
        <f>Count!D6</f>
        <v>February 6, 2020</v>
      </c>
    </row>
    <row r="29" spans="2:11">
      <c r="B29" s="16"/>
    </row>
  </sheetData>
  <mergeCells count="4">
    <mergeCell ref="M2:M4"/>
    <mergeCell ref="B3:K3"/>
    <mergeCell ref="B4:K4"/>
    <mergeCell ref="B27:E27"/>
  </mergeCells>
  <phoneticPr fontId="15" type="noConversion"/>
  <hyperlinks>
    <hyperlink ref="M2" location="Contents!A1" display="Contents!A1"/>
    <hyperlink ref="M2:M4" location="Contents!A1" display="Back to Table of Contents"/>
  </hyperlinks>
  <pageMargins left="1" right="0.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W28"/>
  <sheetViews>
    <sheetView zoomScaleSheetLayoutView="100" workbookViewId="0">
      <selection activeCell="M2" sqref="M2:M3"/>
    </sheetView>
  </sheetViews>
  <sheetFormatPr defaultRowHeight="12.75"/>
  <cols>
    <col min="1" max="1" width="3.28515625" style="3" customWidth="1"/>
    <col min="2" max="11" width="9.140625" style="3"/>
    <col min="12" max="12" width="2.140625" style="3" customWidth="1"/>
    <col min="13" max="13" width="18.140625" style="3" customWidth="1"/>
    <col min="14" max="14" width="14.7109375" style="3" customWidth="1"/>
    <col min="15" max="16384" width="9.140625" style="3"/>
  </cols>
  <sheetData>
    <row r="1" spans="2:23" ht="4.5" customHeight="1" thickBot="1"/>
    <row r="2" spans="2:23" ht="25.5" customHeight="1">
      <c r="B2" s="144" t="str">
        <f>'12Mo Totals'!W4</f>
        <v>All Sectors</v>
      </c>
      <c r="C2" s="145"/>
      <c r="D2" s="145"/>
      <c r="E2" s="145"/>
      <c r="F2" s="145"/>
      <c r="G2" s="145"/>
      <c r="H2" s="145"/>
      <c r="I2" s="145"/>
      <c r="J2" s="145"/>
      <c r="K2" s="146"/>
      <c r="L2" s="71"/>
      <c r="M2" s="132" t="s">
        <v>48</v>
      </c>
    </row>
    <row r="3" spans="2:23" ht="21" thickBot="1">
      <c r="B3" s="147" t="s">
        <v>34</v>
      </c>
      <c r="C3" s="148"/>
      <c r="D3" s="148"/>
      <c r="E3" s="148"/>
      <c r="F3" s="148"/>
      <c r="G3" s="148"/>
      <c r="H3" s="148"/>
      <c r="I3" s="148"/>
      <c r="J3" s="148"/>
      <c r="K3" s="149"/>
      <c r="L3" s="72"/>
      <c r="M3" s="134"/>
    </row>
    <row r="4" spans="2:23">
      <c r="B4" s="18"/>
      <c r="K4" s="19"/>
      <c r="L4" s="27"/>
    </row>
    <row r="5" spans="2:23">
      <c r="B5" s="18"/>
      <c r="K5" s="19"/>
      <c r="L5" s="27"/>
    </row>
    <row r="6" spans="2:23" ht="12.75" customHeight="1">
      <c r="B6" s="18"/>
      <c r="K6" s="19"/>
      <c r="L6" s="27"/>
    </row>
    <row r="7" spans="2:23">
      <c r="B7" s="18"/>
      <c r="K7" s="19"/>
      <c r="L7" s="27"/>
    </row>
    <row r="8" spans="2:23">
      <c r="B8" s="18"/>
      <c r="K8" s="19"/>
      <c r="L8" s="27"/>
    </row>
    <row r="9" spans="2:23" ht="23.25">
      <c r="B9" s="18"/>
      <c r="K9" s="19"/>
      <c r="L9" s="27"/>
      <c r="N9" s="142"/>
      <c r="O9" s="142"/>
      <c r="P9" s="142"/>
      <c r="Q9" s="142"/>
      <c r="R9" s="142"/>
      <c r="S9" s="142"/>
      <c r="T9" s="142"/>
      <c r="U9" s="142"/>
      <c r="V9" s="142"/>
      <c r="W9" s="142"/>
    </row>
    <row r="10" spans="2:23">
      <c r="B10" s="18"/>
      <c r="K10" s="19"/>
      <c r="L10" s="27"/>
    </row>
    <row r="11" spans="2:23">
      <c r="B11" s="18"/>
      <c r="K11" s="19"/>
      <c r="L11" s="27"/>
    </row>
    <row r="12" spans="2:23">
      <c r="B12" s="18"/>
      <c r="K12" s="19"/>
      <c r="L12" s="27"/>
    </row>
    <row r="13" spans="2:23">
      <c r="B13" s="18"/>
      <c r="K13" s="19"/>
      <c r="L13" s="27"/>
    </row>
    <row r="14" spans="2:23">
      <c r="B14" s="18"/>
      <c r="K14" s="19"/>
      <c r="L14" s="27"/>
    </row>
    <row r="15" spans="2:23">
      <c r="B15" s="18"/>
      <c r="K15" s="19"/>
      <c r="L15" s="27"/>
    </row>
    <row r="16" spans="2:2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ht="18.75" customHeight="1">
      <c r="B25" s="18"/>
      <c r="K25" s="19"/>
      <c r="L25" s="27"/>
    </row>
    <row r="26" spans="2:12" ht="9" customHeight="1" thickBot="1">
      <c r="B26" s="20"/>
      <c r="C26" s="17"/>
      <c r="D26" s="17"/>
      <c r="E26" s="17"/>
      <c r="F26" s="17"/>
      <c r="G26" s="17"/>
      <c r="H26" s="17"/>
      <c r="I26" s="17"/>
      <c r="J26" s="17"/>
      <c r="K26" s="21"/>
      <c r="L26" s="27"/>
    </row>
    <row r="27" spans="2:12" ht="18.75" customHeight="1">
      <c r="B27" s="141" t="s">
        <v>24</v>
      </c>
      <c r="C27" s="141"/>
      <c r="D27" s="141"/>
      <c r="E27" s="141"/>
      <c r="F27" s="141"/>
    </row>
    <row r="28" spans="2:12">
      <c r="B28" s="143" t="str">
        <f>Count!D6</f>
        <v>February 6, 2020</v>
      </c>
      <c r="C28" s="143"/>
      <c r="D28" s="143"/>
      <c r="E28" s="143"/>
      <c r="F28" s="143"/>
    </row>
  </sheetData>
  <mergeCells count="6">
    <mergeCell ref="N9:W9"/>
    <mergeCell ref="B27:F27"/>
    <mergeCell ref="B28:F28"/>
    <mergeCell ref="B2:K2"/>
    <mergeCell ref="M2:M3"/>
    <mergeCell ref="B3:K3"/>
  </mergeCells>
  <phoneticPr fontId="15" type="noConversion"/>
  <hyperlinks>
    <hyperlink ref="M2" location="Contents!A1" display="Contents!A1"/>
    <hyperlink ref="M2:M3" location="Contents!A1" display="Back to Table of Contents"/>
  </hyperlinks>
  <pageMargins left="1" right="0.5" top="1" bottom="1" header="0.5" footer="0.5"/>
  <pageSetup orientation="landscape" r:id="rId1"/>
  <headerFooter alignWithMargins="0"/>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5703125" style="3" customWidth="1"/>
    <col min="13" max="13" width="19.7109375" style="3" customWidth="1"/>
    <col min="14" max="14" width="14.7109375" style="3" customWidth="1"/>
    <col min="15" max="16384" width="9.140625" style="3"/>
  </cols>
  <sheetData>
    <row r="1" spans="2:13" ht="4.5" customHeight="1" thickBot="1"/>
    <row r="2" spans="2:13" ht="25.5" customHeight="1">
      <c r="B2" s="144" t="str">
        <f>"SECTOR:  "&amp;'12Mo Totals'!C4</f>
        <v>SECTOR:  Agriculture, Forestry, Fishing and Hunting</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ht="15">
      <c r="B4" s="18"/>
      <c r="K4" s="19"/>
      <c r="L4" s="27"/>
      <c r="M4" s="10"/>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11" display="N11"/>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2.7109375" style="3" customWidth="1"/>
    <col min="13" max="13" width="19.42578125" style="3" customWidth="1"/>
    <col min="14" max="14" width="14.7109375" style="3" customWidth="1"/>
    <col min="15" max="16384" width="9.140625" style="3"/>
  </cols>
  <sheetData>
    <row r="1" spans="2:13" ht="4.5" customHeight="1" thickBot="1"/>
    <row r="2" spans="2:13" ht="25.5" customHeight="1">
      <c r="B2" s="144" t="str">
        <f>"SECTOR:  "&amp;'12Mo Totals'!D4</f>
        <v>SECTOR:  Mining</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21" display="N21"/>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3" style="3" customWidth="1"/>
    <col min="13" max="13" width="19.7109375" style="3" customWidth="1"/>
    <col min="14" max="14" width="14.7109375" style="3" customWidth="1"/>
    <col min="15" max="16384" width="9.140625" style="3"/>
  </cols>
  <sheetData>
    <row r="1" spans="2:13" ht="4.5" customHeight="1" thickBot="1"/>
    <row r="2" spans="2:13" ht="25.5" customHeight="1">
      <c r="B2" s="144" t="str">
        <f>"SECTOR:  "&amp;'12Mo Totals'!E4</f>
        <v>SECTOR:  Utilities</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22" display="N22"/>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zoomScaleSheetLayoutView="100" workbookViewId="0">
      <selection activeCell="M2" sqref="M2:M3"/>
    </sheetView>
  </sheetViews>
  <sheetFormatPr defaultRowHeight="12.75"/>
  <cols>
    <col min="1" max="1" width="3.28515625" style="3" customWidth="1"/>
    <col min="2" max="11" width="9.140625" style="3"/>
    <col min="12" max="12" width="3.140625" style="3" customWidth="1"/>
    <col min="13" max="13" width="18.28515625" style="3" customWidth="1"/>
    <col min="14" max="14" width="14.7109375" style="3" customWidth="1"/>
    <col min="15" max="16384" width="9.140625" style="3"/>
  </cols>
  <sheetData>
    <row r="1" spans="2:13" ht="4.5" customHeight="1" thickBot="1"/>
    <row r="2" spans="2:13" ht="25.5" customHeight="1">
      <c r="B2" s="144" t="str">
        <f>"SECTOR:  "&amp;'12Mo Totals'!F4</f>
        <v>SECTOR:  Construction</v>
      </c>
      <c r="C2" s="145"/>
      <c r="D2" s="145"/>
      <c r="E2" s="145"/>
      <c r="F2" s="145"/>
      <c r="G2" s="145"/>
      <c r="H2" s="145"/>
      <c r="I2" s="145"/>
      <c r="J2" s="145"/>
      <c r="K2" s="146"/>
      <c r="L2" s="71"/>
      <c r="M2" s="132" t="s">
        <v>48</v>
      </c>
    </row>
    <row r="3" spans="2:13" ht="21" thickBot="1">
      <c r="B3" s="147" t="s">
        <v>34</v>
      </c>
      <c r="C3" s="148"/>
      <c r="D3" s="148"/>
      <c r="E3" s="148"/>
      <c r="F3" s="148"/>
      <c r="G3" s="148"/>
      <c r="H3" s="148"/>
      <c r="I3" s="148"/>
      <c r="J3" s="148"/>
      <c r="K3" s="149"/>
      <c r="L3" s="72"/>
      <c r="M3" s="134"/>
    </row>
    <row r="4" spans="2:13">
      <c r="B4" s="18"/>
      <c r="K4" s="19"/>
      <c r="L4" s="27"/>
    </row>
    <row r="5" spans="2:13">
      <c r="B5" s="18"/>
      <c r="K5" s="19"/>
      <c r="L5" s="27"/>
      <c r="M5" s="151" t="s">
        <v>35</v>
      </c>
    </row>
    <row r="6" spans="2:13">
      <c r="B6" s="18"/>
      <c r="K6" s="19"/>
      <c r="L6" s="27"/>
      <c r="M6" s="152"/>
    </row>
    <row r="7" spans="2:13">
      <c r="B7" s="18"/>
      <c r="K7" s="19"/>
      <c r="L7" s="27"/>
      <c r="M7" s="153"/>
    </row>
    <row r="8" spans="2:13">
      <c r="B8" s="18"/>
      <c r="K8" s="19"/>
      <c r="L8" s="27"/>
    </row>
    <row r="9" spans="2:13">
      <c r="B9" s="18"/>
      <c r="K9" s="19"/>
      <c r="L9" s="27"/>
    </row>
    <row r="10" spans="2:13">
      <c r="B10" s="18"/>
      <c r="K10" s="19"/>
      <c r="L10" s="27"/>
    </row>
    <row r="11" spans="2:13">
      <c r="B11" s="18"/>
      <c r="K11" s="19"/>
      <c r="L11" s="27"/>
    </row>
    <row r="12" spans="2:13">
      <c r="B12" s="18"/>
      <c r="K12" s="19"/>
      <c r="L12" s="27"/>
    </row>
    <row r="13" spans="2:13">
      <c r="B13" s="18"/>
      <c r="K13" s="19"/>
      <c r="L13" s="27"/>
    </row>
    <row r="14" spans="2:13">
      <c r="B14" s="18"/>
      <c r="K14" s="19"/>
      <c r="L14" s="27"/>
    </row>
    <row r="15" spans="2:13">
      <c r="B15" s="18"/>
      <c r="K15" s="19"/>
      <c r="L15" s="27"/>
    </row>
    <row r="16" spans="2:13">
      <c r="B16" s="18"/>
      <c r="K16" s="19"/>
      <c r="L16" s="27"/>
    </row>
    <row r="17" spans="2:12">
      <c r="B17" s="18"/>
      <c r="K17" s="19"/>
      <c r="L17" s="27"/>
    </row>
    <row r="18" spans="2:12">
      <c r="B18" s="18"/>
      <c r="K18" s="19"/>
      <c r="L18" s="27"/>
    </row>
    <row r="19" spans="2:12">
      <c r="B19" s="18"/>
      <c r="K19" s="19"/>
      <c r="L19" s="27"/>
    </row>
    <row r="20" spans="2:12">
      <c r="B20" s="18"/>
      <c r="K20" s="19"/>
      <c r="L20" s="27"/>
    </row>
    <row r="21" spans="2:12">
      <c r="B21" s="18"/>
      <c r="K21" s="19"/>
      <c r="L21" s="27"/>
    </row>
    <row r="22" spans="2:12">
      <c r="B22" s="18"/>
      <c r="K22" s="19"/>
      <c r="L22" s="27"/>
    </row>
    <row r="23" spans="2:12">
      <c r="B23" s="18"/>
      <c r="K23" s="19"/>
      <c r="L23" s="27"/>
    </row>
    <row r="24" spans="2:12">
      <c r="B24" s="18"/>
      <c r="K24" s="19"/>
      <c r="L24" s="27"/>
    </row>
    <row r="25" spans="2:12">
      <c r="B25" s="18"/>
      <c r="K25" s="19"/>
      <c r="L25" s="27"/>
    </row>
    <row r="26" spans="2:12" ht="16.5" customHeight="1" thickBot="1">
      <c r="B26" s="20"/>
      <c r="C26" s="17"/>
      <c r="D26" s="17"/>
      <c r="E26" s="17"/>
      <c r="F26" s="17"/>
      <c r="G26" s="17"/>
      <c r="H26" s="17"/>
      <c r="I26" s="17"/>
      <c r="J26" s="17"/>
      <c r="K26" s="21"/>
      <c r="L26" s="27"/>
    </row>
    <row r="27" spans="2:12">
      <c r="B27" s="141" t="s">
        <v>24</v>
      </c>
      <c r="C27" s="141"/>
      <c r="D27" s="141"/>
      <c r="E27" s="141"/>
      <c r="F27" s="141"/>
    </row>
    <row r="28" spans="2:12">
      <c r="B28" s="150" t="str">
        <f>Count!D6</f>
        <v>February 6, 2020</v>
      </c>
      <c r="C28" s="150"/>
      <c r="D28" s="150"/>
      <c r="E28" s="150"/>
      <c r="F28" s="150"/>
    </row>
    <row r="29" spans="2:12">
      <c r="B29" s="16"/>
    </row>
  </sheetData>
  <mergeCells count="6">
    <mergeCell ref="B27:F27"/>
    <mergeCell ref="B28:F28"/>
    <mergeCell ref="B2:K2"/>
    <mergeCell ref="M2:M3"/>
    <mergeCell ref="B3:K3"/>
    <mergeCell ref="M5:M7"/>
  </mergeCells>
  <phoneticPr fontId="15" type="noConversion"/>
  <hyperlinks>
    <hyperlink ref="M2" location="Contents!A1" display="Contents!A1"/>
    <hyperlink ref="M5" r:id="rId1" location="N23" display="N23"/>
    <hyperlink ref="M2:M3" location="Contents!A1" display="Back to Table of Contents"/>
    <hyperlink ref="M5:M7" r:id="rId2" display="Description of Sector"/>
  </hyperlinks>
  <pageMargins left="1" right="0.75" top="1" bottom="1" header="0.5" footer="0.5"/>
  <pageSetup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0743DE98E613409FC372434AD953BE" ma:contentTypeVersion="7" ma:contentTypeDescription="Create a new document." ma:contentTypeScope="" ma:versionID="f270a74af1352eea706b3914ebfda575">
  <xsd:schema xmlns:xsd="http://www.w3.org/2001/XMLSchema" xmlns:xs="http://www.w3.org/2001/XMLSchema" xmlns:p="http://schemas.microsoft.com/office/2006/metadata/properties" xmlns:ns1="http://schemas.microsoft.com/sharepoint/v3" xmlns:ns2="7e67b09f-8cec-41e7-8019-71d0205fa43a" targetNamespace="http://schemas.microsoft.com/office/2006/metadata/properties" ma:root="true" ma:fieldsID="ddd7df3d904ae865aac69d6193faa771" ns1:_="" ns2:_="">
    <xsd:import namespace="http://schemas.microsoft.com/sharepoint/v3"/>
    <xsd:import namespace="7e67b09f-8cec-41e7-8019-71d0205fa43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67b09f-8cec-41e7-8019-71d0205fa43a"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5.xml>��< ? x m l   v e r s i o n = " 1 . 0 "   e n c o d i n g = " u t f - 1 6 " ? > < D a t a M a s h u p   x m l n s = " h t t p : / / s c h e m a s . m i c r o s o f t . c o m / D a t a M a s h u p " > A A A A A B c D A A B Q S w M E F A A C A A g A B n e K T 9 e 9 W q K n A A A A + A A A A B I A H A B D b 2 5 m a W c v U G F j a 2 F n Z S 5 4 b W w g o h g A K K A U A A A A A A A A A A A A A A A A A A A A A A A A A A A A h Y 9 B D o I w F E S v Q r q n L V V R y a c s 3 E p i Q j R u G 6 j Q C M X Q Y r m b C 4 / k F S R R 1 J 3 L m b x J 3 j x u d 0 i G p v a u s j O q 1 T E K M E W e 1 H l b K F 3 G q L c n f 4 U S D j u R n 0 U p v R H W J h q M i l F l 7 S U i x D m H 3 Q y 3 X U k Y p Q E 5 p t s s r 2 Q j f K W N F T q X 6 L M q / q 8 Q h 8 N L h j O 8 n O N F G K w x C x m Q q Y Z U 6 S / C R m N M g f y U s O l r 2 3 e S S + 3 v M y B T B P J + w Z 9 Q S w M E F A A C A A g A B n e K 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Z 3 i k 8 o i k e 4 D g A A A B E A A A A T A B w A R m 9 y b X V s Y X M v U 2 V j d G l v b j E u b S C i G A A o o B Q A A A A A A A A A A A A A A A A A A A A A A A A A A A A r T k 0 u y c z P U w i G 0 I b W A F B L A Q I t A B Q A A g A I A A Z 3 i k / X v V q i p w A A A P g A A A A S A A A A A A A A A A A A A A A A A A A A A A B D b 2 5 m a W c v U G F j a 2 F n Z S 5 4 b W x Q S w E C L Q A U A A I A C A A G d 4 p P D 8 r p q 6 Q A A A D p A A A A E w A A A A A A A A A A A A A A A A D z A A A A W 0 N v b n R l b n R f V H l w Z X N d L n h t b F B L A Q I t A B Q A A g A I A A Z 3 i 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j L g f w + C r c T Y e o a 7 y 7 o j 1 4 A A A A A A I A A A A A A A N m A A D A A A A A E A A A A G T Q p v R H l o i W Q h z z t L G J r v c A A A A A B I A A A K A A A A A Q A A A A J x 1 Z a S W D U J 8 + Y 5 E p / G A G W l A A A A D c B U U K q 5 7 B U i 8 i 3 k 6 p y F K R i s H 2 6 O R X m p D T i y x D W s 3 3 h f 1 y m X I g s J 8 X y r I S 0 l M 2 T / h D v c S J N R e d 5 O v t v p c Z J w 8 H i R 0 b C U e f M 5 e g p u z k V z I t o h Q A A A B G 6 x i V H s S L E C r k Q 2 I g S 0 a R E W u l 6 Q = = < / D a t a M a s h u p > 
</file>

<file path=customXml/itemProps1.xml><?xml version="1.0" encoding="utf-8"?>
<ds:datastoreItem xmlns:ds="http://schemas.openxmlformats.org/officeDocument/2006/customXml" ds:itemID="{E4E29B56-958F-4E69-9900-994D90147DB4}"/>
</file>

<file path=customXml/itemProps2.xml><?xml version="1.0" encoding="utf-8"?>
<ds:datastoreItem xmlns:ds="http://schemas.openxmlformats.org/officeDocument/2006/customXml" ds:itemID="{0A565350-2644-4870-8D5E-D08686F5D6CB}"/>
</file>

<file path=customXml/itemProps3.xml><?xml version="1.0" encoding="utf-8"?>
<ds:datastoreItem xmlns:ds="http://schemas.openxmlformats.org/officeDocument/2006/customXml" ds:itemID="{68DE1795-7B1E-4823-BBA7-55F9043D1AF0}">
  <ds:schemaRefs>
    <ds:schemaRef ds:uri="http://schemas.microsoft.com/sharepoint/v4"/>
    <ds:schemaRef ds:uri="http://schemas.microsoft.com/office/2006/metadata/properties"/>
    <ds:schemaRef ds:uri="http://purl.org/dc/elements/1.1/"/>
    <ds:schemaRef ds:uri="http://purl.org/dc/dcmitype/"/>
    <ds:schemaRef ds:uri="http://schemas.microsoft.com/sharepoint/v3"/>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954BA4A4-7B60-4B9C-9414-3676CB7790A3}">
  <ds:schemaRefs>
    <ds:schemaRef ds:uri="http://schemas.microsoft.com/office/2006/metadata/longProperties"/>
  </ds:schemaRefs>
</ds:datastoreItem>
</file>

<file path=customXml/itemProps5.xml><?xml version="1.0" encoding="utf-8"?>
<ds:datastoreItem xmlns:ds="http://schemas.openxmlformats.org/officeDocument/2006/customXml" ds:itemID="{6B889A0C-9123-466E-ADED-E3DF52B54CA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25</vt:i4>
      </vt:variant>
    </vt:vector>
  </HeadingPairs>
  <TitlesOfParts>
    <vt:vector size="54" baseType="lpstr">
      <vt:lpstr>Contents</vt:lpstr>
      <vt:lpstr>Overview</vt:lpstr>
      <vt:lpstr>Composition</vt:lpstr>
      <vt:lpstr>Major Sectors</vt:lpstr>
      <vt:lpstr>Total</vt:lpstr>
      <vt:lpstr>Agriculture</vt:lpstr>
      <vt:lpstr>Mining</vt:lpstr>
      <vt:lpstr>Utilities</vt:lpstr>
      <vt:lpstr>Construction</vt:lpstr>
      <vt:lpstr>Manufacturing</vt:lpstr>
      <vt:lpstr>Wholesale</vt:lpstr>
      <vt:lpstr>Retail</vt:lpstr>
      <vt:lpstr>Transport&amp;Warehouse</vt:lpstr>
      <vt:lpstr>Information</vt:lpstr>
      <vt:lpstr>Finance</vt:lpstr>
      <vt:lpstr>Real Estate</vt:lpstr>
      <vt:lpstr>Prof Services</vt:lpstr>
      <vt:lpstr>Mgmt of Companies</vt:lpstr>
      <vt:lpstr>Admin Support</vt:lpstr>
      <vt:lpstr>Education</vt:lpstr>
      <vt:lpstr>Health&amp;Social</vt:lpstr>
      <vt:lpstr>Art&amp;Entertainment</vt:lpstr>
      <vt:lpstr>Hospitality</vt:lpstr>
      <vt:lpstr>Other Services</vt:lpstr>
      <vt:lpstr>Unknown</vt:lpstr>
      <vt:lpstr>Raw Data</vt:lpstr>
      <vt:lpstr>12Mo Totals</vt:lpstr>
      <vt:lpstr>Count</vt:lpstr>
      <vt:lpstr>IndexData</vt:lpstr>
      <vt:lpstr>'12Mo Totals'!Print_Area</vt:lpstr>
      <vt:lpstr>'Admin Support'!Print_Area</vt:lpstr>
      <vt:lpstr>Agriculture!Print_Area</vt:lpstr>
      <vt:lpstr>'Art&amp;Entertainment'!Print_Area</vt:lpstr>
      <vt:lpstr>Construction!Print_Area</vt:lpstr>
      <vt:lpstr>Count!Print_Area</vt:lpstr>
      <vt:lpstr>Education!Print_Area</vt:lpstr>
      <vt:lpstr>Finance!Print_Area</vt:lpstr>
      <vt:lpstr>'Health&amp;Social'!Print_Area</vt:lpstr>
      <vt:lpstr>Hospitality!Print_Area</vt:lpstr>
      <vt:lpstr>Information!Print_Area</vt:lpstr>
      <vt:lpstr>'Major Sectors'!Print_Area</vt:lpstr>
      <vt:lpstr>Manufacturing!Print_Area</vt:lpstr>
      <vt:lpstr>'Mgmt of Companies'!Print_Area</vt:lpstr>
      <vt:lpstr>Mining!Print_Area</vt:lpstr>
      <vt:lpstr>'Other Services'!Print_Area</vt:lpstr>
      <vt:lpstr>Overview!Print_Area</vt:lpstr>
      <vt:lpstr>'Prof Services'!Print_Area</vt:lpstr>
      <vt:lpstr>'Real Estate'!Print_Area</vt:lpstr>
      <vt:lpstr>Retail!Print_Area</vt:lpstr>
      <vt:lpstr>Total!Print_Area</vt:lpstr>
      <vt:lpstr>'Transport&amp;Warehouse'!Print_Area</vt:lpstr>
      <vt:lpstr>Unknown!Print_Area</vt:lpstr>
      <vt:lpstr>Utilities!Print_Area</vt:lpstr>
      <vt:lpstr>Wholesale!Print_Area</vt:lpstr>
    </vt:vector>
  </TitlesOfParts>
  <Company>REVENUE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Natasha Konstandina</dc:creator>
  <cp:lastModifiedBy>bodedebr</cp:lastModifiedBy>
  <cp:lastPrinted>2019-12-16T17:16:56Z</cp:lastPrinted>
  <dcterms:created xsi:type="dcterms:W3CDTF">2004-07-30T20:18:06Z</dcterms:created>
  <dcterms:modified xsi:type="dcterms:W3CDTF">2020-02-21T17:19:00Z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0x0101008A0743DE98E613409FC372434AD953BE</vt:lpwstr>
  </property>
</Properties>
</file>