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codeName="ThisWorkbook"/>
  <mc:AlternateContent xmlns:mc="http://schemas.openxmlformats.org/markup-compatibility/2006">
    <mc:Choice Requires="x15">
      <x15ac:absPath xmlns:x15ac="http://schemas.microsoft.com/office/spreadsheetml/2010/11/ac" url="C:\Users\mckisimo\Documents\"/>
    </mc:Choice>
  </mc:AlternateContent>
  <xr:revisionPtr revIDLastSave="0" documentId="13_ncr:1_{A5FC8E53-32F6-4D02-BBE7-37A8581AAC3C}" xr6:coauthVersionLast="47" xr6:coauthVersionMax="47" xr10:uidLastSave="{00000000-0000-0000-0000-000000000000}"/>
  <bookViews>
    <workbookView xWindow="-120" yWindow="-120" windowWidth="29040" windowHeight="15720" tabRatio="960" xr2:uid="{00000000-000D-0000-FFFF-FFFF00000000}"/>
  </bookViews>
  <sheets>
    <sheet name="LB-20 (General Fund) " sheetId="53" r:id="rId1"/>
    <sheet name="LB-30 (Admin - GF)" sheetId="59" r:id="rId2"/>
    <sheet name="LB-30 (Public Safety - GF)" sheetId="60" r:id="rId3"/>
    <sheet name="LB-30 (Parks&amp;Rec - GF)" sheetId="61" r:id="rId4"/>
    <sheet name="LB-30 (Library - GF)" sheetId="62" r:id="rId5"/>
    <sheet name="LB-30 (Municipal Court -GF)" sheetId="63" r:id="rId6"/>
    <sheet name="LB-30 (Facilities - GF)" sheetId="64" r:id="rId7"/>
    <sheet name="LB-30 (Not Allocated - GF)" sheetId="70" r:id="rId8"/>
    <sheet name="LB-35 (Bonded Debt )" sheetId="52" r:id="rId9"/>
    <sheet name="LB-10 Arch Cape Streets Fund " sheetId="55" r:id="rId10"/>
    <sheet name="LB-10 Lookout Library Fund" sheetId="56" r:id="rId11"/>
    <sheet name="LB-11 Heceta Head Reserve Fund " sheetId="57" r:id="rId12"/>
    <sheet name="LB1 - Notice of Budget Hearing" sheetId="1" r:id="rId13"/>
    <sheet name="LB 50 - Pg 2" sheetId="66" r:id="rId14"/>
    <sheet name="LB 50 Tax Certification" sheetId="69" r:id="rId15"/>
    <sheet name="Resolutions" sheetId="37" r:id="rId16"/>
    <sheet name="Notice Budget Committee Meeting" sheetId="49" r:id="rId17"/>
    <sheet name="Notice of Supplemental Budget " sheetId="67" r:id="rId18"/>
    <sheet name="ED1" sheetId="45" r:id="rId19"/>
    <sheet name="CC1" sheetId="44" r:id="rId20"/>
    <sheet name="UR1" sheetId="43" r:id="rId21"/>
    <sheet name="PropTaxWksht" sheetId="46" r:id="rId22"/>
    <sheet name="LocalOptLevy" sheetId="47" r:id="rId23"/>
    <sheet name="GOBondLevy" sheetId="48" r:id="rId24"/>
  </sheets>
  <definedNames>
    <definedName name="_xlnm.Database" localSheetId="18">#REF!</definedName>
    <definedName name="_xlnm.Database">#REF!</definedName>
    <definedName name="_xlnm.Print_Area" localSheetId="19">'CC1'!$A$1:$E$84</definedName>
    <definedName name="_xlnm.Print_Area" localSheetId="18">'ED1'!$A$1:$E$83</definedName>
    <definedName name="_xlnm.Print_Area" localSheetId="14">'LB 50 Tax Certification'!$A$1:$Q$55</definedName>
    <definedName name="_xlnm.Print_Area" localSheetId="12">'LB1 - Notice of Budget Hearing'!$A$1:$F$80</definedName>
    <definedName name="_xlnm.Print_Area" localSheetId="9">'LB-10 Arch Cape Streets Fund '!$A$1:$L$43</definedName>
    <definedName name="_xlnm.Print_Area" localSheetId="10">'LB-10 Lookout Library Fund'!$A$1:$L$38</definedName>
    <definedName name="_xlnm.Print_Area" localSheetId="11">'LB-11 Heceta Head Reserve Fund '!$A$1:$L$41</definedName>
    <definedName name="_xlnm.Print_Area" localSheetId="0">'LB-20 (General Fund) '!$A$1:$J$43</definedName>
    <definedName name="_xlnm.Print_Area" localSheetId="1">'LB-30 (Admin - GF)'!$A$1:$J$46</definedName>
    <definedName name="_xlnm.Print_Area" localSheetId="6">'LB-30 (Facilities - GF)'!$A$1:$J$46</definedName>
    <definedName name="_xlnm.Print_Area" localSheetId="4">'LB-30 (Library - GF)'!$A$1:$J$46</definedName>
    <definedName name="_xlnm.Print_Area" localSheetId="5">'LB-30 (Municipal Court -GF)'!$A$1:$J$46</definedName>
    <definedName name="_xlnm.Print_Area" localSheetId="3">'LB-30 (Parks&amp;Rec - GF)'!$A$1:$J$46</definedName>
    <definedName name="_xlnm.Print_Area" localSheetId="2">'LB-30 (Public Safety - GF)'!$A$1:$J$43</definedName>
    <definedName name="_xlnm.Print_Area" localSheetId="8">'LB-35 (Bonded Debt )'!$A$1:$L$45</definedName>
    <definedName name="_xlnm.Print_Area" localSheetId="16">'Notice Budget Committee Meeting'!$A$1:$O$52</definedName>
    <definedName name="_xlnm.Print_Area" localSheetId="17">'Notice of Supplemental Budget '!$A$1:$M$55</definedName>
    <definedName name="_xlnm.Print_Area" localSheetId="21">PropTaxWksht!$A$1:$G$30</definedName>
    <definedName name="_xlnm.Print_Area" localSheetId="20">'UR1'!$A$1:$E$78</definedName>
    <definedName name="revenues" localSheetId="20">#REF!</definedName>
    <definedName name="revenues">#REF!</definedName>
    <definedName name="Z_41939F39_BEF6_4767_8211_98C1F9F2A729_.wvu.PrintArea" localSheetId="14" hidden="1">'LB 50 Tax Certification'!$A$1:$Q$55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35" i="56" l="1"/>
  <c r="J35" i="56"/>
  <c r="B75" i="1" l="1"/>
  <c r="B12" i="70" l="1"/>
  <c r="C12" i="70"/>
  <c r="D12" i="70"/>
  <c r="G12" i="70"/>
  <c r="H12" i="70"/>
  <c r="I12" i="70"/>
  <c r="B17" i="70"/>
  <c r="B40" i="70" s="1"/>
  <c r="B43" i="70" s="1"/>
  <c r="C17" i="70"/>
  <c r="C40" i="70" s="1"/>
  <c r="C43" i="70" s="1"/>
  <c r="D17" i="70"/>
  <c r="G17" i="70"/>
  <c r="H17" i="70"/>
  <c r="I17" i="70"/>
  <c r="B21" i="70"/>
  <c r="C21" i="70"/>
  <c r="D21" i="70"/>
  <c r="G21" i="70"/>
  <c r="G40" i="70" s="1"/>
  <c r="G43" i="70" s="1"/>
  <c r="H21" i="70"/>
  <c r="I21" i="70"/>
  <c r="B25" i="70"/>
  <c r="C25" i="70"/>
  <c r="D25" i="70"/>
  <c r="G25" i="70"/>
  <c r="H25" i="70"/>
  <c r="I25" i="70"/>
  <c r="B29" i="70"/>
  <c r="C29" i="70"/>
  <c r="D29" i="70"/>
  <c r="G29" i="70"/>
  <c r="H29" i="70"/>
  <c r="I29" i="70"/>
  <c r="B36" i="70"/>
  <c r="C36" i="70"/>
  <c r="D36" i="70"/>
  <c r="G36" i="70"/>
  <c r="H36" i="70"/>
  <c r="I36" i="70"/>
  <c r="L23" i="69"/>
  <c r="L24" i="69"/>
  <c r="L25" i="69"/>
  <c r="L26" i="69"/>
  <c r="O27" i="69"/>
  <c r="O28" i="69"/>
  <c r="O29" i="69"/>
  <c r="P29" i="69"/>
  <c r="O32" i="69"/>
  <c r="O33" i="69"/>
  <c r="O34" i="69"/>
  <c r="I40" i="70" l="1"/>
  <c r="I43" i="70" s="1"/>
  <c r="H40" i="70"/>
  <c r="H43" i="70" s="1"/>
  <c r="D40" i="70"/>
  <c r="D43" i="70" s="1"/>
  <c r="J4" i="66"/>
  <c r="J5" i="66"/>
  <c r="J6" i="66"/>
  <c r="J10" i="66"/>
  <c r="J11" i="66"/>
  <c r="J12" i="66"/>
  <c r="J34" i="66"/>
  <c r="J39" i="66" s="1"/>
  <c r="D48" i="1"/>
  <c r="E48" i="1"/>
  <c r="E47" i="1"/>
  <c r="D47" i="1"/>
  <c r="C47" i="1"/>
  <c r="C48" i="1"/>
  <c r="E15" i="1"/>
  <c r="D15" i="1"/>
  <c r="C15" i="1"/>
  <c r="B16" i="64"/>
  <c r="C16" i="64"/>
  <c r="C44" i="64" s="1"/>
  <c r="D16" i="64"/>
  <c r="G16" i="64"/>
  <c r="H16" i="64"/>
  <c r="H44" i="64" s="1"/>
  <c r="I16" i="64"/>
  <c r="B35" i="64"/>
  <c r="C35" i="64"/>
  <c r="D35" i="64"/>
  <c r="G35" i="64"/>
  <c r="H35" i="64"/>
  <c r="I35" i="64"/>
  <c r="B43" i="64"/>
  <c r="C43" i="64"/>
  <c r="D43" i="64"/>
  <c r="G43" i="64"/>
  <c r="H43" i="64"/>
  <c r="I43" i="64"/>
  <c r="D44" i="64"/>
  <c r="B16" i="63"/>
  <c r="B44" i="63" s="1"/>
  <c r="C16" i="63"/>
  <c r="C44" i="63" s="1"/>
  <c r="D16" i="63"/>
  <c r="G16" i="63"/>
  <c r="H16" i="63"/>
  <c r="I16" i="63"/>
  <c r="B35" i="63"/>
  <c r="C35" i="63"/>
  <c r="D35" i="63"/>
  <c r="D44" i="63" s="1"/>
  <c r="G35" i="63"/>
  <c r="G44" i="63" s="1"/>
  <c r="H35" i="63"/>
  <c r="I35" i="63"/>
  <c r="B43" i="63"/>
  <c r="C43" i="63"/>
  <c r="D43" i="63"/>
  <c r="G43" i="63"/>
  <c r="H43" i="63"/>
  <c r="I43" i="63"/>
  <c r="I44" i="63" s="1"/>
  <c r="B16" i="62"/>
  <c r="C16" i="62"/>
  <c r="D16" i="62"/>
  <c r="G16" i="62"/>
  <c r="H16" i="62"/>
  <c r="H44" i="62" s="1"/>
  <c r="I16" i="62"/>
  <c r="B35" i="62"/>
  <c r="C35" i="62"/>
  <c r="D35" i="62"/>
  <c r="G35" i="62"/>
  <c r="H35" i="62"/>
  <c r="I35" i="62"/>
  <c r="B43" i="62"/>
  <c r="C43" i="62"/>
  <c r="D43" i="62"/>
  <c r="D44" i="62" s="1"/>
  <c r="G43" i="62"/>
  <c r="H43" i="62"/>
  <c r="I43" i="62"/>
  <c r="B16" i="61"/>
  <c r="C16" i="61"/>
  <c r="C44" i="61" s="1"/>
  <c r="D16" i="61"/>
  <c r="G16" i="61"/>
  <c r="H16" i="61"/>
  <c r="I16" i="61"/>
  <c r="B35" i="61"/>
  <c r="C35" i="61"/>
  <c r="D35" i="61"/>
  <c r="G35" i="61"/>
  <c r="H35" i="61"/>
  <c r="I35" i="61"/>
  <c r="B43" i="61"/>
  <c r="C43" i="61"/>
  <c r="D43" i="61"/>
  <c r="G43" i="61"/>
  <c r="H43" i="61"/>
  <c r="I43" i="61"/>
  <c r="D44" i="61"/>
  <c r="B16" i="60"/>
  <c r="C16" i="60"/>
  <c r="D16" i="60"/>
  <c r="G16" i="60"/>
  <c r="H16" i="60"/>
  <c r="I16" i="60"/>
  <c r="B35" i="60"/>
  <c r="C35" i="60"/>
  <c r="D35" i="60"/>
  <c r="G35" i="60"/>
  <c r="H35" i="60"/>
  <c r="I35" i="60"/>
  <c r="B40" i="60"/>
  <c r="C40" i="60"/>
  <c r="D40" i="60"/>
  <c r="G40" i="60"/>
  <c r="H40" i="60"/>
  <c r="I40" i="60"/>
  <c r="B16" i="59"/>
  <c r="C16" i="59"/>
  <c r="D16" i="59"/>
  <c r="G16" i="59"/>
  <c r="H16" i="59"/>
  <c r="I16" i="59"/>
  <c r="B35" i="59"/>
  <c r="C35" i="59"/>
  <c r="D35" i="59"/>
  <c r="G35" i="59"/>
  <c r="H35" i="59"/>
  <c r="I35" i="59"/>
  <c r="B43" i="59"/>
  <c r="C43" i="59"/>
  <c r="D43" i="59"/>
  <c r="D44" i="59" s="1"/>
  <c r="G43" i="59"/>
  <c r="H43" i="59"/>
  <c r="I43" i="59"/>
  <c r="H44" i="59"/>
  <c r="B20" i="57"/>
  <c r="B23" i="57" s="1"/>
  <c r="C20" i="57"/>
  <c r="C23" i="57" s="1"/>
  <c r="D20" i="57"/>
  <c r="D23" i="57" s="1"/>
  <c r="I20" i="57"/>
  <c r="I23" i="57" s="1"/>
  <c r="J20" i="57"/>
  <c r="J23" i="57" s="1"/>
  <c r="K20" i="57"/>
  <c r="K23" i="57" s="1"/>
  <c r="B37" i="57"/>
  <c r="C37" i="57"/>
  <c r="D37" i="57"/>
  <c r="I37" i="57"/>
  <c r="J37" i="57"/>
  <c r="K37" i="57"/>
  <c r="I35" i="56"/>
  <c r="B18" i="56"/>
  <c r="B21" i="56" s="1"/>
  <c r="C18" i="56"/>
  <c r="C21" i="56" s="1"/>
  <c r="D18" i="56"/>
  <c r="D21" i="56" s="1"/>
  <c r="I18" i="56"/>
  <c r="I21" i="56" s="1"/>
  <c r="J18" i="56"/>
  <c r="J21" i="56" s="1"/>
  <c r="K18" i="56"/>
  <c r="K21" i="56" s="1"/>
  <c r="B35" i="56"/>
  <c r="C35" i="56"/>
  <c r="D35" i="56"/>
  <c r="B19" i="55"/>
  <c r="B22" i="55" s="1"/>
  <c r="C19" i="55"/>
  <c r="C22" i="55" s="1"/>
  <c r="D19" i="55"/>
  <c r="D22" i="55" s="1"/>
  <c r="I19" i="55"/>
  <c r="J19" i="55"/>
  <c r="K19" i="55"/>
  <c r="I22" i="55"/>
  <c r="J22" i="55"/>
  <c r="K22" i="55"/>
  <c r="B40" i="55"/>
  <c r="C40" i="55"/>
  <c r="D40" i="55"/>
  <c r="I40" i="55"/>
  <c r="J40" i="55"/>
  <c r="K40" i="55"/>
  <c r="B39" i="53"/>
  <c r="B42" i="53" s="1"/>
  <c r="C39" i="53"/>
  <c r="C42" i="53" s="1"/>
  <c r="D39" i="53"/>
  <c r="G39" i="53"/>
  <c r="H39" i="53"/>
  <c r="I39" i="53"/>
  <c r="I42" i="53" s="1"/>
  <c r="D42" i="53"/>
  <c r="G42" i="53"/>
  <c r="H42" i="53"/>
  <c r="I44" i="52"/>
  <c r="B17" i="52"/>
  <c r="B20" i="52" s="1"/>
  <c r="C17" i="52"/>
  <c r="C20" i="52" s="1"/>
  <c r="D17" i="52"/>
  <c r="H17" i="52"/>
  <c r="I17" i="52"/>
  <c r="I20" i="52" s="1"/>
  <c r="J17" i="52"/>
  <c r="J20" i="52" s="1"/>
  <c r="D20" i="52"/>
  <c r="H20" i="52"/>
  <c r="B27" i="52"/>
  <c r="C27" i="52"/>
  <c r="D27" i="52"/>
  <c r="D44" i="52" s="1"/>
  <c r="H27" i="52"/>
  <c r="H44" i="52" s="1"/>
  <c r="I27" i="52"/>
  <c r="J27" i="52"/>
  <c r="J44" i="52" s="1"/>
  <c r="B34" i="52"/>
  <c r="B44" i="52" s="1"/>
  <c r="C34" i="52"/>
  <c r="D34" i="52"/>
  <c r="H34" i="52"/>
  <c r="I34" i="52"/>
  <c r="J34" i="52"/>
  <c r="E26" i="37"/>
  <c r="I24" i="37"/>
  <c r="I28" i="37"/>
  <c r="E26" i="1"/>
  <c r="D26" i="1"/>
  <c r="C26" i="1"/>
  <c r="E13" i="48"/>
  <c r="E19" i="48" s="1"/>
  <c r="E13" i="47"/>
  <c r="E19" i="47"/>
  <c r="E9" i="46"/>
  <c r="E12" i="46" s="1"/>
  <c r="E20" i="46" s="1"/>
  <c r="E26" i="46" s="1"/>
  <c r="E53" i="45"/>
  <c r="D53" i="45"/>
  <c r="C53" i="45"/>
  <c r="E52" i="45"/>
  <c r="D52" i="45"/>
  <c r="C52" i="45"/>
  <c r="E36" i="45"/>
  <c r="D36" i="45"/>
  <c r="C36" i="45"/>
  <c r="E23" i="45"/>
  <c r="D23" i="45"/>
  <c r="C23" i="45"/>
  <c r="E57" i="44"/>
  <c r="D57" i="44"/>
  <c r="C57" i="44"/>
  <c r="E56" i="44"/>
  <c r="D56" i="44"/>
  <c r="C56" i="44"/>
  <c r="E35" i="44"/>
  <c r="D35" i="44"/>
  <c r="C35" i="44"/>
  <c r="E23" i="44"/>
  <c r="D23" i="44"/>
  <c r="C23" i="44"/>
  <c r="E55" i="43"/>
  <c r="D55" i="43"/>
  <c r="C55" i="43"/>
  <c r="E54" i="43"/>
  <c r="D54" i="43"/>
  <c r="C54" i="43"/>
  <c r="E33" i="43"/>
  <c r="D33" i="43"/>
  <c r="C33" i="43"/>
  <c r="E22" i="43"/>
  <c r="D22" i="43"/>
  <c r="C22" i="43"/>
  <c r="I16" i="37"/>
  <c r="I20" i="37"/>
  <c r="J13" i="66" l="1"/>
  <c r="C21" i="66" s="1"/>
  <c r="B44" i="59"/>
  <c r="D41" i="60"/>
  <c r="I44" i="61"/>
  <c r="G44" i="61"/>
  <c r="B44" i="62"/>
  <c r="I44" i="64"/>
  <c r="G44" i="64"/>
  <c r="H41" i="60"/>
  <c r="B44" i="64"/>
  <c r="J7" i="66"/>
  <c r="I31" i="37"/>
  <c r="I33" i="37" s="1"/>
  <c r="C44" i="52"/>
  <c r="I44" i="59"/>
  <c r="G44" i="59"/>
  <c r="C44" i="59"/>
  <c r="I44" i="62"/>
  <c r="G44" i="62"/>
  <c r="C44" i="62"/>
  <c r="H44" i="63"/>
  <c r="B44" i="61"/>
  <c r="H44" i="61"/>
  <c r="B41" i="60"/>
  <c r="I41" i="60"/>
  <c r="G41" i="60"/>
  <c r="C41" i="60"/>
  <c r="C17" i="66"/>
  <c r="J14" i="66" l="1"/>
  <c r="C19" i="66"/>
  <c r="E19" i="66" s="1"/>
  <c r="I17" i="66" s="1"/>
  <c r="C23" i="66"/>
  <c r="E23" i="66" s="1"/>
  <c r="I21" i="66" s="1"/>
  <c r="I25" i="6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KINGS</author>
  </authors>
  <commentList>
    <comment ref="C5" authorId="0" shapeId="0" xr:uid="{00000000-0006-0000-1500-000001000000}">
      <text>
        <r>
          <rPr>
            <b/>
            <sz val="11"/>
            <color indexed="81"/>
            <rFont val="Tahoma"/>
            <family val="2"/>
          </rPr>
          <t>Enter rate being imposed under your Permanent Rate limit.</t>
        </r>
        <r>
          <rPr>
            <b/>
            <sz val="9"/>
            <color indexed="81"/>
            <rFont val="Tahoma"/>
            <family val="2"/>
          </rPr>
          <t xml:space="preserve"> </t>
        </r>
        <r>
          <rPr>
            <sz val="8"/>
            <color indexed="81"/>
            <rFont val="Tahoma"/>
            <family val="2"/>
          </rPr>
          <t xml:space="preserve">
</t>
        </r>
      </text>
    </comment>
    <comment ref="E7" authorId="0" shapeId="0" xr:uid="{00000000-0006-0000-1500-000002000000}">
      <text>
        <r>
          <rPr>
            <b/>
            <sz val="11"/>
            <color indexed="81"/>
            <rFont val="Tahoma"/>
            <family val="2"/>
          </rPr>
          <t>Enter your estimated total Assessed Value</t>
        </r>
        <r>
          <rPr>
            <b/>
            <sz val="9"/>
            <color indexed="81"/>
            <rFont val="Tahoma"/>
            <family val="2"/>
          </rPr>
          <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KINGS</author>
  </authors>
  <commentList>
    <comment ref="E5" authorId="0" shapeId="0" xr:uid="{00000000-0006-0000-1600-000001000000}">
      <text>
        <r>
          <rPr>
            <b/>
            <sz val="10"/>
            <color indexed="81"/>
            <rFont val="Tahoma"/>
            <family val="2"/>
          </rPr>
          <t>Enter your local 
option levy amount</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KINGS</author>
  </authors>
  <commentList>
    <comment ref="E5" authorId="0" shapeId="0" xr:uid="{00000000-0006-0000-1700-000001000000}">
      <text>
        <r>
          <rPr>
            <b/>
            <sz val="11"/>
            <color indexed="81"/>
            <rFont val="Tahoma"/>
            <family val="2"/>
          </rPr>
          <t>Enter  amount required from taxes from LB-35</t>
        </r>
      </text>
    </comment>
  </commentList>
</comments>
</file>

<file path=xl/sharedStrings.xml><?xml version="1.0" encoding="utf-8"?>
<sst xmlns="http://schemas.openxmlformats.org/spreadsheetml/2006/main" count="1272" uniqueCount="674">
  <si>
    <t>FORM</t>
  </si>
  <si>
    <t>LB-20</t>
  </si>
  <si>
    <t>RESOURCES</t>
  </si>
  <si>
    <t>General Fund</t>
  </si>
  <si>
    <t>(Fund)</t>
  </si>
  <si>
    <t>City of Sunny Shores</t>
  </si>
  <si>
    <t>(Name of Municipal Corporation)</t>
  </si>
  <si>
    <t>Historical Data</t>
  </si>
  <si>
    <r>
      <t>RESOURCE DESCRIPTION</t>
    </r>
    <r>
      <rPr>
        <sz val="12"/>
        <rFont val="Calibri"/>
        <family val="2"/>
      </rPr>
      <t xml:space="preserve">
</t>
    </r>
  </si>
  <si>
    <r>
      <t xml:space="preserve">Budget for Next Year  </t>
    </r>
    <r>
      <rPr>
        <sz val="10"/>
        <color rgb="FF0000FF"/>
        <rFont val="Calibri"/>
        <family val="2"/>
        <scheme val="minor"/>
      </rPr>
      <t>2026-27</t>
    </r>
  </si>
  <si>
    <t>Actual</t>
  </si>
  <si>
    <t>Proposed By
Budget Officer</t>
  </si>
  <si>
    <t>Approved By
Budget Committee</t>
  </si>
  <si>
    <t>Adopted By
Governing Body</t>
  </si>
  <si>
    <t>Second Preceding
Year 2023-24</t>
  </si>
  <si>
    <r>
      <t>First Preceding
Year 20</t>
    </r>
    <r>
      <rPr>
        <sz val="8"/>
        <color rgb="FF0000FF"/>
        <rFont val="Calibri"/>
        <family val="2"/>
        <scheme val="minor"/>
      </rPr>
      <t>24-25</t>
    </r>
  </si>
  <si>
    <t>Adopted Budget
This Year
2025-2026</t>
  </si>
  <si>
    <r>
      <t xml:space="preserve">Available cash on hand* (cash basis) </t>
    </r>
    <r>
      <rPr>
        <b/>
        <sz val="9"/>
        <rFont val="Calibri"/>
        <family val="2"/>
      </rPr>
      <t>or</t>
    </r>
  </si>
  <si>
    <t>Net working capital (accrual basis)</t>
  </si>
  <si>
    <t>Previously levied taxes estimated to be received</t>
  </si>
  <si>
    <t>Interest</t>
  </si>
  <si>
    <t>Transferred IN, from other funds</t>
  </si>
  <si>
    <t xml:space="preserve"> OTHER RESOURCES</t>
  </si>
  <si>
    <t>Licenses &amp; Permits</t>
  </si>
  <si>
    <t>Fees (Franchise fees for Utility Companies)</t>
  </si>
  <si>
    <t>Investment Income</t>
  </si>
  <si>
    <t>Municipal Court Fees &amp; Fines</t>
  </si>
  <si>
    <t>State Revenue Sharing</t>
  </si>
  <si>
    <t>Rural Fire District Service Contract</t>
  </si>
  <si>
    <t>Charges for Services - All departments</t>
  </si>
  <si>
    <t xml:space="preserve"> </t>
  </si>
  <si>
    <t>Total resources, except taxes to be levied</t>
  </si>
  <si>
    <t>Taxes estimated to be received</t>
  </si>
  <si>
    <t>Taxes collected in year levied</t>
  </si>
  <si>
    <t>TOTAL RESOURCES</t>
  </si>
  <si>
    <t>150-504-020 (rev 11-16)</t>
  </si>
  <si>
    <t>*The balance of cash, cash equivalents and investments in the fund at the beginning of the budget year</t>
  </si>
  <si>
    <t>REQUIREMENTS SUMMARY</t>
  </si>
  <si>
    <r>
      <rPr>
        <b/>
        <sz val="10"/>
        <rFont val="Calibri"/>
        <family val="2"/>
      </rPr>
      <t>ALLOCATED</t>
    </r>
    <r>
      <rPr>
        <sz val="10"/>
        <rFont val="Calibri"/>
        <family val="2"/>
      </rPr>
      <t xml:space="preserve"> TO AN ORGANIZATIONAL UNIT OR PROGRAM &amp; ACTIVITY</t>
    </r>
  </si>
  <si>
    <t>LB-30</t>
  </si>
  <si>
    <t>(name of fund)</t>
  </si>
  <si>
    <t>(name of Municipal Corporation)</t>
  </si>
  <si>
    <r>
      <t xml:space="preserve">REQUIREMENTS FOR:                                             
</t>
    </r>
    <r>
      <rPr>
        <b/>
        <u/>
        <sz val="10"/>
        <color rgb="FF0000FF"/>
        <rFont val="Calibri"/>
        <family val="2"/>
        <scheme val="minor"/>
      </rPr>
      <t>ADMINISTRATION</t>
    </r>
  </si>
  <si>
    <r>
      <t xml:space="preserve">Budget For Next Year </t>
    </r>
    <r>
      <rPr>
        <sz val="10"/>
        <color rgb="FF0000FF"/>
        <rFont val="Calibri"/>
        <family val="2"/>
        <scheme val="minor"/>
      </rPr>
      <t>2026-27</t>
    </r>
  </si>
  <si>
    <t>Adopted Budget</t>
  </si>
  <si>
    <t>Second Preceding</t>
  </si>
  <si>
    <t>First Preceding</t>
  </si>
  <si>
    <t>This Year</t>
  </si>
  <si>
    <t>Proposed By</t>
  </si>
  <si>
    <t>Approved By</t>
  </si>
  <si>
    <t>Adopted By</t>
  </si>
  <si>
    <r>
      <t xml:space="preserve">Year </t>
    </r>
    <r>
      <rPr>
        <sz val="8"/>
        <color rgb="FF0000FF"/>
        <rFont val="Calibri"/>
        <family val="2"/>
        <scheme val="minor"/>
      </rPr>
      <t>2023-24</t>
    </r>
  </si>
  <si>
    <r>
      <t xml:space="preserve">Year </t>
    </r>
    <r>
      <rPr>
        <sz val="8"/>
        <color rgb="FF0000FF"/>
        <rFont val="Calibri"/>
        <family val="2"/>
        <scheme val="minor"/>
      </rPr>
      <t>2024-25</t>
    </r>
  </si>
  <si>
    <t>2025-26</t>
  </si>
  <si>
    <t>Budget Officer</t>
  </si>
  <si>
    <t>Budget Committee</t>
  </si>
  <si>
    <t>Governing Body</t>
  </si>
  <si>
    <t>PERSONNEL SERVICES</t>
  </si>
  <si>
    <t>Salaries</t>
  </si>
  <si>
    <t>Benefits</t>
  </si>
  <si>
    <t>TOTAL PERSONNEL SERVICES</t>
  </si>
  <si>
    <t>Total Full-Time Equivalent (FTE)</t>
  </si>
  <si>
    <t>MATERIALS AND SERVICES</t>
  </si>
  <si>
    <t>Office Supplies</t>
  </si>
  <si>
    <r>
      <t xml:space="preserve">Association dues - </t>
    </r>
    <r>
      <rPr>
        <i/>
        <sz val="8"/>
        <color rgb="FF0000FF"/>
        <rFont val="Calibri"/>
        <family val="2"/>
        <scheme val="minor"/>
      </rPr>
      <t>"Historic Lighthouse Preservation Association"</t>
    </r>
  </si>
  <si>
    <t>Contract Service</t>
  </si>
  <si>
    <t>Attorney Fees</t>
  </si>
  <si>
    <t>Telecommunications &amp; Utilities</t>
  </si>
  <si>
    <t>TOTAL MATERIALS AND SERVICES</t>
  </si>
  <si>
    <t>CAPITAL OUTLAY</t>
  </si>
  <si>
    <t>Furniture</t>
  </si>
  <si>
    <t>Computers</t>
  </si>
  <si>
    <t>TOTAL CAPITAL OUTLAY</t>
  </si>
  <si>
    <t>ORGANIZATIONAL UNIT / ACTIVITY TOTAL</t>
  </si>
  <si>
    <t>150-504-030  (Rev 05-27-21)</t>
  </si>
  <si>
    <t xml:space="preserve">REQUIREMENTS FOR:                                             
</t>
  </si>
  <si>
    <t>PUBLIC SAFETY</t>
  </si>
  <si>
    <t>Overtime</t>
  </si>
  <si>
    <t>Suppliers</t>
  </si>
  <si>
    <t>Utilities</t>
  </si>
  <si>
    <t>Uniforms &amp; Moorings</t>
  </si>
  <si>
    <t>Volunteer payments</t>
  </si>
  <si>
    <t>Telecommunications</t>
  </si>
  <si>
    <t xml:space="preserve">Insurance </t>
  </si>
  <si>
    <t>Evidence Control</t>
  </si>
  <si>
    <t>Contract Services/Laundry</t>
  </si>
  <si>
    <t>Dispatch Services</t>
  </si>
  <si>
    <t>Building Maintenance</t>
  </si>
  <si>
    <t>Investigations</t>
  </si>
  <si>
    <t>Travel &amp; Education</t>
  </si>
  <si>
    <t>Community Relations &amp; Fire Prevention Education</t>
  </si>
  <si>
    <t>New Moorings, Dock and Boat Ramp</t>
  </si>
  <si>
    <t>PARKS &amp; RECREATION</t>
  </si>
  <si>
    <t>Supplies</t>
  </si>
  <si>
    <t xml:space="preserve">Repairs &amp; Maintenance </t>
  </si>
  <si>
    <t>Tools</t>
  </si>
  <si>
    <t>Insurance</t>
  </si>
  <si>
    <t>Employee development</t>
  </si>
  <si>
    <t>Computer Services</t>
  </si>
  <si>
    <t>Equipment</t>
  </si>
  <si>
    <r>
      <t xml:space="preserve">REQUIREMENTS FOR:                                             
</t>
    </r>
    <r>
      <rPr>
        <b/>
        <u/>
        <sz val="10"/>
        <color rgb="FF0000FF"/>
        <rFont val="Calibri"/>
        <family val="2"/>
      </rPr>
      <t>LIBRARY</t>
    </r>
  </si>
  <si>
    <t>LIBRARY</t>
  </si>
  <si>
    <t>Postage</t>
  </si>
  <si>
    <t>Periodicals</t>
  </si>
  <si>
    <t>Books</t>
  </si>
  <si>
    <r>
      <t xml:space="preserve">REQUIREMENTS FOR:                                             
</t>
    </r>
    <r>
      <rPr>
        <b/>
        <u/>
        <sz val="10"/>
        <color rgb="FF0000FF"/>
        <rFont val="Calibri"/>
        <family val="2"/>
      </rPr>
      <t>MUNICIPAL COURT</t>
    </r>
  </si>
  <si>
    <t>MUNICIPAL COURT</t>
  </si>
  <si>
    <t>Pro Tem</t>
  </si>
  <si>
    <t>Jury/Witness Fees</t>
  </si>
  <si>
    <t>Professional Services</t>
  </si>
  <si>
    <t>Prosecution</t>
  </si>
  <si>
    <t>Travel and Education</t>
  </si>
  <si>
    <r>
      <t xml:space="preserve">REQUIREMENTS FOR:                                             
</t>
    </r>
    <r>
      <rPr>
        <b/>
        <u/>
        <sz val="10"/>
        <color rgb="FF0000FF"/>
        <rFont val="Calibri"/>
        <family val="2"/>
      </rPr>
      <t>FACILITIES</t>
    </r>
  </si>
  <si>
    <t>FACILITIES</t>
  </si>
  <si>
    <t>Repair &amp; Maintenance Supplies</t>
  </si>
  <si>
    <t>Rental Contracts</t>
  </si>
  <si>
    <t xml:space="preserve">Fuel and Oil </t>
  </si>
  <si>
    <t>New Roof for Surfside Park Pavilion</t>
  </si>
  <si>
    <t xml:space="preserve">New Stormy Weather Operations Center </t>
  </si>
  <si>
    <r>
      <rPr>
        <b/>
        <sz val="10"/>
        <rFont val="Calibri"/>
        <family val="2"/>
      </rPr>
      <t>NOT ALLOCATED</t>
    </r>
    <r>
      <rPr>
        <sz val="10"/>
        <rFont val="Calibri"/>
        <family val="2"/>
      </rPr>
      <t xml:space="preserve"> TO AN ORGANIZATIONAL UNIT OR PROGRAM</t>
    </r>
  </si>
  <si>
    <t>REQUIREMENTS DESCRIPTION</t>
  </si>
  <si>
    <t xml:space="preserve"> PERSONNEL SERVICES NOT ALLOCATED</t>
  </si>
  <si>
    <t>MATERIALS AND SERVICES NOT ALLOCATED</t>
  </si>
  <si>
    <t>CAPITAL OUTLAY NOT ALLOCATED</t>
  </si>
  <si>
    <t>DEBT SERVICE</t>
  </si>
  <si>
    <t>TOTAL DEBT SERVICE</t>
  </si>
  <si>
    <t>SPECIAL PAYMENTS</t>
  </si>
  <si>
    <t>TOTAL SPECIAL PAYMENTS</t>
  </si>
  <si>
    <t>INTERFUND TRANSFERS</t>
  </si>
  <si>
    <t>Transfers to Heceta Head Lighthouse Reserve Fund</t>
  </si>
  <si>
    <t>TOTAL INTERFUND TRANSFERS</t>
  </si>
  <si>
    <t>OPERATING CONTINGENCY</t>
  </si>
  <si>
    <t>RESERVED FOR FUTURE EXPENDITURE</t>
  </si>
  <si>
    <t>UNAPPROPRIATED ENDING BALANCE</t>
  </si>
  <si>
    <t>Total Requirements NOT ALLOCATED</t>
  </si>
  <si>
    <r>
      <t>Total Requirements for</t>
    </r>
    <r>
      <rPr>
        <b/>
        <sz val="9"/>
        <rFont val="Calibri"/>
        <family val="2"/>
      </rPr>
      <t xml:space="preserve"> ALL Org.Units/Programs within fund</t>
    </r>
  </si>
  <si>
    <t>Ending balance (prior years)</t>
  </si>
  <si>
    <t>TOTAL REQUIREMENTS</t>
  </si>
  <si>
    <t>BONDED DEBT</t>
  </si>
  <si>
    <t>Bond Debt Payments are for:</t>
  </si>
  <si>
    <t>RESOURCES AND REQUIREMENTS</t>
  </si>
  <si>
    <t>LB-35</t>
  </si>
  <si>
    <t>GO Bond Debt Service</t>
  </si>
  <si>
    <t xml:space="preserve"> (Name of Municipal Corporation)</t>
  </si>
  <si>
    <t>DESCRIPTION OF
RESOURCES AND REQUIREMENTS</t>
  </si>
  <si>
    <r>
      <t xml:space="preserve">Budget for Next Year </t>
    </r>
    <r>
      <rPr>
        <sz val="10"/>
        <color rgb="FF0000FF"/>
        <rFont val="Calibri"/>
        <family val="2"/>
        <scheme val="minor"/>
      </rPr>
      <t>2026-27</t>
    </r>
  </si>
  <si>
    <r>
      <t xml:space="preserve">Second Preceding
Year </t>
    </r>
    <r>
      <rPr>
        <u/>
        <sz val="8"/>
        <color rgb="FF0000FF"/>
        <rFont val="Calibri"/>
        <family val="2"/>
        <scheme val="minor"/>
      </rPr>
      <t>2023-24</t>
    </r>
  </si>
  <si>
    <r>
      <t>First Preceding
Year</t>
    </r>
    <r>
      <rPr>
        <sz val="8"/>
        <color rgb="FF0000FF"/>
        <rFont val="Calibri"/>
        <family val="2"/>
        <scheme val="minor"/>
      </rPr>
      <t xml:space="preserve"> </t>
    </r>
    <r>
      <rPr>
        <u/>
        <sz val="8"/>
        <color rgb="FF0000FF"/>
        <rFont val="Calibri"/>
        <family val="2"/>
        <scheme val="minor"/>
      </rPr>
      <t>2024-25</t>
    </r>
  </si>
  <si>
    <t>2025-2026</t>
  </si>
  <si>
    <t>Resources</t>
  </si>
  <si>
    <t>Beginning Cash on Hand (Cash Basis), or</t>
  </si>
  <si>
    <t>Working Capital (Accrual Basis)</t>
  </si>
  <si>
    <t>Previously Levied Taxes to be Received</t>
  </si>
  <si>
    <t xml:space="preserve"> Interest</t>
  </si>
  <si>
    <t>Transferred from Other Funds</t>
  </si>
  <si>
    <t>Total Resources, Except Taxes to be Levied</t>
  </si>
  <si>
    <t>Taxes Estimated to be Received *</t>
  </si>
  <si>
    <t>Taxes Collected in Year Levied</t>
  </si>
  <si>
    <t xml:space="preserve">TOTAL RESOURCES </t>
  </si>
  <si>
    <t>Requirements</t>
  </si>
  <si>
    <t>Bond Principal Payments</t>
  </si>
  <si>
    <t>Bond Issue</t>
  </si>
  <si>
    <t>Budgeted Payment Date</t>
  </si>
  <si>
    <t xml:space="preserve">2008 King Tide Community Center </t>
  </si>
  <si>
    <t>Aug 2026</t>
  </si>
  <si>
    <t>2014 Pavilion Reinvestment Project</t>
  </si>
  <si>
    <t>Feb 2027</t>
  </si>
  <si>
    <t>Total Principal</t>
  </si>
  <si>
    <t>Bond Interest Payments</t>
  </si>
  <si>
    <t>Total Interest</t>
  </si>
  <si>
    <t>Unappropriated Balance for Following Year By</t>
  </si>
  <si>
    <t>Projected Payment Date</t>
  </si>
  <si>
    <t xml:space="preserve">2007 King Tide Community Center </t>
  </si>
  <si>
    <t>Total Unappropriated Ending Fund Balance</t>
  </si>
  <si>
    <t>Loan Repayment to   _______________   Fund</t>
  </si>
  <si>
    <t>Tax Credit Bond Reserve</t>
  </si>
  <si>
    <t>150-504-035  (Rev 11-16)</t>
  </si>
  <si>
    <t>*If this form is used for revenue bonds, property tax resources may not be included.</t>
  </si>
  <si>
    <t>page ______</t>
  </si>
  <si>
    <t>SPECIAL FUND</t>
  </si>
  <si>
    <t>LB-10</t>
  </si>
  <si>
    <t>Arch Cape Streets - Special Revenue Fund</t>
  </si>
  <si>
    <t>DESCRIPTION
RESOURCES AND REQUIREMENTS</t>
  </si>
  <si>
    <r>
      <t>Budget for Next Year</t>
    </r>
    <r>
      <rPr>
        <sz val="10"/>
        <color rgb="FF0000FF"/>
        <rFont val="Calibri"/>
        <family val="2"/>
        <scheme val="minor"/>
      </rPr>
      <t xml:space="preserve"> </t>
    </r>
    <r>
      <rPr>
        <b/>
        <sz val="10"/>
        <color rgb="FF0000FF"/>
        <rFont val="Calibri"/>
        <family val="2"/>
        <scheme val="minor"/>
      </rPr>
      <t>2026-27</t>
    </r>
  </si>
  <si>
    <t xml:space="preserve">Adopted Budget
</t>
  </si>
  <si>
    <r>
      <t xml:space="preserve">Second Preceding
Year </t>
    </r>
    <r>
      <rPr>
        <b/>
        <sz val="8"/>
        <color rgb="FF3333CC"/>
        <rFont val="Calibri"/>
        <family val="2"/>
        <scheme val="minor"/>
      </rPr>
      <t>2023-24</t>
    </r>
    <r>
      <rPr>
        <sz val="8"/>
        <color rgb="FF3333CC"/>
        <rFont val="Calibri"/>
        <family val="2"/>
        <scheme val="minor"/>
      </rPr>
      <t xml:space="preserve"> </t>
    </r>
  </si>
  <si>
    <r>
      <t xml:space="preserve">First Preceding
Year </t>
    </r>
    <r>
      <rPr>
        <b/>
        <sz val="8"/>
        <color rgb="FF3333CC"/>
        <rFont val="Calibri"/>
        <family val="2"/>
        <scheme val="minor"/>
      </rPr>
      <t xml:space="preserve">2024-25  </t>
    </r>
  </si>
  <si>
    <t>This Year 2025-26</t>
  </si>
  <si>
    <t>Cash on hand * (cash basis), or</t>
  </si>
  <si>
    <t>Working Capital (accrual basis)</t>
  </si>
  <si>
    <t>State Highway Appropriations</t>
  </si>
  <si>
    <t>Port Activity Program Money reimbursement</t>
  </si>
  <si>
    <t>Local fuel tax revenue</t>
  </si>
  <si>
    <t>ODOT grant</t>
  </si>
  <si>
    <t>Total Resources, except taxes to be levied</t>
  </si>
  <si>
    <t>REQUIREMENTS **</t>
  </si>
  <si>
    <r>
      <t xml:space="preserve">Org Unit </t>
    </r>
    <r>
      <rPr>
        <b/>
        <sz val="8"/>
        <rFont val="Calibri"/>
        <family val="2"/>
      </rPr>
      <t>or</t>
    </r>
    <r>
      <rPr>
        <sz val="8"/>
        <rFont val="Calibri"/>
        <family val="2"/>
      </rPr>
      <t xml:space="preserve"> Prog &amp; Activity</t>
    </r>
  </si>
  <si>
    <t>Object Classification</t>
  </si>
  <si>
    <t>Detail</t>
  </si>
  <si>
    <t>Streets Dept</t>
  </si>
  <si>
    <t xml:space="preserve">Materials/Serv </t>
  </si>
  <si>
    <t>Road Maint. contract</t>
  </si>
  <si>
    <t>RFE</t>
  </si>
  <si>
    <t>UNAPPROPRIATED ENDING FUND BALANCE</t>
  </si>
  <si>
    <t>150-504-010 (Rev. 11-16)</t>
  </si>
  <si>
    <t>**List requirements by organizational unit or program, activity, object classification, then expenditure detail. If the requirement is “not allocated”, then list by object classification and expenditure detail.</t>
  </si>
  <si>
    <t>Lookout Library (Special Revenue - Local Option Levy)</t>
  </si>
  <si>
    <r>
      <t xml:space="preserve">Budget for Next Year </t>
    </r>
    <r>
      <rPr>
        <b/>
        <sz val="10"/>
        <color rgb="FF3333CC"/>
        <rFont val="Calibri"/>
        <family val="2"/>
        <scheme val="minor"/>
      </rPr>
      <t>2026-27</t>
    </r>
  </si>
  <si>
    <r>
      <t xml:space="preserve">Second Preceding
Year </t>
    </r>
    <r>
      <rPr>
        <b/>
        <sz val="8"/>
        <color rgb="FF3333CC"/>
        <rFont val="Calibri"/>
        <family val="2"/>
        <scheme val="minor"/>
      </rPr>
      <t>2023-24</t>
    </r>
    <r>
      <rPr>
        <sz val="8"/>
        <rFont val="Calibri"/>
        <family val="2"/>
        <scheme val="minor"/>
      </rPr>
      <t xml:space="preserve"> </t>
    </r>
  </si>
  <si>
    <t>Year 2025-26</t>
  </si>
  <si>
    <t>Library Dept</t>
  </si>
  <si>
    <t>Personnel Serv</t>
  </si>
  <si>
    <t>Special Collections Librarian</t>
  </si>
  <si>
    <t>FTE</t>
  </si>
  <si>
    <t>Capital Outlay</t>
  </si>
  <si>
    <t>Vault -Shipwreck Section</t>
  </si>
  <si>
    <t xml:space="preserve">FORM </t>
  </si>
  <si>
    <t>LB-11</t>
  </si>
  <si>
    <t>RESERVE FUND</t>
  </si>
  <si>
    <t>Year this reserve fund will be reviewed to be continued or abolished.</t>
  </si>
  <si>
    <t>This fund is authorized and established by resolution / ordinance number</t>
  </si>
  <si>
    <t>Date can not be more than 10 years after establishment.</t>
  </si>
  <si>
    <r>
      <rPr>
        <sz val="7"/>
        <color rgb="FF0000FF"/>
        <rFont val="Arial"/>
        <family val="2"/>
      </rPr>
      <t>16-006</t>
    </r>
    <r>
      <rPr>
        <sz val="7"/>
        <rFont val="Arial"/>
        <family val="2"/>
      </rPr>
      <t xml:space="preserve"> on (date) </t>
    </r>
    <r>
      <rPr>
        <sz val="7"/>
        <color rgb="FF0000FF"/>
        <rFont val="Arial"/>
        <family val="2"/>
      </rPr>
      <t xml:space="preserve">March 5, 2020 </t>
    </r>
    <r>
      <rPr>
        <sz val="7"/>
        <rFont val="Arial"/>
        <family val="2"/>
      </rPr>
      <t>for the following specified purpose:</t>
    </r>
  </si>
  <si>
    <t>Heceta Head Lighthouse Reserve Fund</t>
  </si>
  <si>
    <t xml:space="preserve">Review Year: </t>
  </si>
  <si>
    <t>2029-30</t>
  </si>
  <si>
    <t>Bridge Construction</t>
  </si>
  <si>
    <t xml:space="preserve">(Name of Municipal Corporation) </t>
  </si>
  <si>
    <r>
      <t xml:space="preserve">Second Preceding
Year </t>
    </r>
    <r>
      <rPr>
        <b/>
        <sz val="8"/>
        <color rgb="FF3333CC"/>
        <rFont val="Calibri"/>
        <family val="2"/>
        <scheme val="minor"/>
      </rPr>
      <t xml:space="preserve">2023-24  </t>
    </r>
  </si>
  <si>
    <r>
      <t xml:space="preserve">First Preceding
Year </t>
    </r>
    <r>
      <rPr>
        <b/>
        <sz val="8"/>
        <color rgb="FF3333CC"/>
        <rFont val="Calibri"/>
        <family val="2"/>
        <scheme val="minor"/>
      </rPr>
      <t>2024-25</t>
    </r>
    <r>
      <rPr>
        <sz val="8"/>
        <rFont val="Calibri"/>
        <family val="2"/>
        <scheme val="minor"/>
      </rPr>
      <t xml:space="preserve"> </t>
    </r>
  </si>
  <si>
    <r>
      <t xml:space="preserve">Org. Unit </t>
    </r>
    <r>
      <rPr>
        <b/>
        <sz val="8"/>
        <rFont val="Calibri"/>
        <family val="2"/>
        <scheme val="minor"/>
      </rPr>
      <t>or</t>
    </r>
    <r>
      <rPr>
        <sz val="8"/>
        <rFont val="Calibri"/>
        <family val="2"/>
        <scheme val="minor"/>
      </rPr>
      <t xml:space="preserve"> Prog. &amp; Activity</t>
    </r>
  </si>
  <si>
    <t>Facilities</t>
  </si>
  <si>
    <t>Heceta Head Lighthouse</t>
  </si>
  <si>
    <t>150-504-011 (Rev 11-16)</t>
  </si>
  <si>
    <t>page _______</t>
  </si>
  <si>
    <t xml:space="preserve">FORM LB-1 </t>
  </si>
  <si>
    <t xml:space="preserve">                         NOTICE OF BUDGET HEARING               </t>
  </si>
  <si>
    <r>
      <t>A public meeting of</t>
    </r>
    <r>
      <rPr>
        <sz val="12"/>
        <color rgb="FF3333CC"/>
        <rFont val="Arial"/>
        <family val="2"/>
      </rPr>
      <t xml:space="preserve"> </t>
    </r>
    <r>
      <rPr>
        <sz val="12"/>
        <color rgb="FF0000FF"/>
        <rFont val="Arial"/>
        <family val="2"/>
      </rPr>
      <t>the Sunny Shores City Council</t>
    </r>
    <r>
      <rPr>
        <sz val="12"/>
        <rFont val="Arial"/>
        <family val="2"/>
      </rPr>
      <t xml:space="preserve"> will be held on </t>
    </r>
    <r>
      <rPr>
        <sz val="12"/>
        <color rgb="FF0000FF"/>
        <rFont val="Arial"/>
        <family val="2"/>
      </rPr>
      <t>June 2,</t>
    </r>
    <r>
      <rPr>
        <sz val="12"/>
        <color indexed="12"/>
        <rFont val="Arial"/>
        <family val="2"/>
      </rPr>
      <t xml:space="preserve"> 2026 at 6:00pm at 511 Waterspout Way</t>
    </r>
    <r>
      <rPr>
        <sz val="12"/>
        <color rgb="FF0000FF"/>
        <rFont val="Arial"/>
        <family val="2"/>
      </rPr>
      <t>, Sunny Shores</t>
    </r>
    <r>
      <rPr>
        <sz val="12"/>
        <color indexed="12"/>
        <rFont val="Arial"/>
        <family val="2"/>
      </rPr>
      <t xml:space="preserve">, Oregon 97000.  </t>
    </r>
    <r>
      <rPr>
        <sz val="12"/>
        <rFont val="Arial"/>
        <family val="2"/>
      </rPr>
      <t>The purpose of this meeting is to discuss the budget for the fiscal year beginning</t>
    </r>
    <r>
      <rPr>
        <sz val="12"/>
        <color indexed="12"/>
        <rFont val="Arial"/>
        <family val="2"/>
      </rPr>
      <t xml:space="preserve"> July 1, 2026 </t>
    </r>
    <r>
      <rPr>
        <sz val="12"/>
        <rFont val="Arial"/>
        <family val="2"/>
      </rPr>
      <t>as approved by the</t>
    </r>
    <r>
      <rPr>
        <sz val="12"/>
        <color rgb="FF0000FF"/>
        <rFont val="Arial"/>
        <family val="2"/>
      </rPr>
      <t xml:space="preserve"> Sunny Shores</t>
    </r>
    <r>
      <rPr>
        <sz val="12"/>
        <color rgb="FF3333CC"/>
        <rFont val="Arial"/>
        <family val="2"/>
      </rPr>
      <t xml:space="preserve"> </t>
    </r>
    <r>
      <rPr>
        <sz val="12"/>
        <color indexed="12"/>
        <rFont val="Arial"/>
        <family val="2"/>
      </rPr>
      <t xml:space="preserve">Budget Committee. </t>
    </r>
    <r>
      <rPr>
        <sz val="12"/>
        <rFont val="Arial"/>
        <family val="2"/>
      </rPr>
      <t xml:space="preserve"> A summary of the budget is presented below. A copy of the budget may be inspected or obtained at </t>
    </r>
    <r>
      <rPr>
        <sz val="12"/>
        <color indexed="12"/>
        <rFont val="Arial"/>
        <family val="2"/>
      </rPr>
      <t>511 Waterspout Way, Sunny Shores, Oregon 97000</t>
    </r>
    <r>
      <rPr>
        <sz val="12"/>
        <rFont val="Arial"/>
        <family val="2"/>
      </rPr>
      <t xml:space="preserve">, between the hours of </t>
    </r>
    <r>
      <rPr>
        <sz val="12"/>
        <color indexed="12"/>
        <rFont val="Arial"/>
        <family val="2"/>
      </rPr>
      <t>8:00 a.m. and 4:30 p.m.</t>
    </r>
    <r>
      <rPr>
        <sz val="12"/>
        <rFont val="Arial"/>
        <family val="2"/>
      </rPr>
      <t xml:space="preserve"> or online at </t>
    </r>
    <r>
      <rPr>
        <sz val="12"/>
        <color indexed="12"/>
        <rFont val="Arial"/>
        <family val="2"/>
      </rPr>
      <t>www.cityofsunnyshores.net</t>
    </r>
    <r>
      <rPr>
        <sz val="12"/>
        <rFont val="Arial"/>
        <family val="2"/>
      </rPr>
      <t>. This budget is for an annual budget period.  This budget was prepared on a basis of accounting that is the same as the preceding year.</t>
    </r>
  </si>
  <si>
    <t xml:space="preserve">Contact:  John Meares </t>
  </si>
  <si>
    <t>Telephone: 503-999-9999</t>
  </si>
  <si>
    <t>Email: j.meares@cityofsunnyshores.net</t>
  </si>
  <si>
    <t>FINANCIAL SUMMARY - RESOURCES</t>
  </si>
  <si>
    <t>TOTAL OF ALL FUNDS</t>
  </si>
  <si>
    <t>Actual Amount</t>
  </si>
  <si>
    <t>Approved Budget</t>
  </si>
  <si>
    <t>2024-25</t>
  </si>
  <si>
    <r>
      <t>This Year</t>
    </r>
    <r>
      <rPr>
        <sz val="10"/>
        <color indexed="12"/>
        <rFont val="Arial"/>
        <family val="2"/>
      </rPr>
      <t xml:space="preserve"> 2025-26</t>
    </r>
  </si>
  <si>
    <r>
      <t xml:space="preserve">Next Year </t>
    </r>
    <r>
      <rPr>
        <sz val="10"/>
        <color indexed="12"/>
        <rFont val="Arial"/>
        <family val="2"/>
      </rPr>
      <t>2026-27</t>
    </r>
  </si>
  <si>
    <t xml:space="preserve"> Beginning Fund Balance/Net Working Capital</t>
  </si>
  <si>
    <t xml:space="preserve"> Fees, Licenses, Permits, Fines, Assessments &amp; Other Service Charges</t>
  </si>
  <si>
    <t xml:space="preserve"> Federal, State and all Other Grants, Gifts, Allocations and Donations</t>
  </si>
  <si>
    <t>Revenue from Bonds and Other Debt</t>
  </si>
  <si>
    <t xml:space="preserve"> Interfund Transfers / Internal Service Reimbursements</t>
  </si>
  <si>
    <t>All Other Resources Except Current Year Property Taxes</t>
  </si>
  <si>
    <t>Current Year Property Taxes Estimated to be Received</t>
  </si>
  <si>
    <r>
      <t xml:space="preserve">     Total Resources</t>
    </r>
    <r>
      <rPr>
        <sz val="10"/>
        <rFont val="Arial"/>
        <family val="2"/>
      </rPr>
      <t xml:space="preserve"> </t>
    </r>
  </si>
  <si>
    <t>FINANCIAL SUMMARY - REQUIREMENTS BY OBJECT CLASSIFICATION</t>
  </si>
  <si>
    <t>Personnel Services</t>
  </si>
  <si>
    <t>Materials &amp; Services</t>
  </si>
  <si>
    <t>Debt Service</t>
  </si>
  <si>
    <t>Interfund Transfers</t>
  </si>
  <si>
    <t>Contingencies</t>
  </si>
  <si>
    <t>Special Payments</t>
  </si>
  <si>
    <t>Unappropriated Ending Balance and Reserved for Future Expenditure</t>
  </si>
  <si>
    <t xml:space="preserve">     Total Requirements</t>
  </si>
  <si>
    <t>FINANCIAL SUMMARY - REQUIREMENTS AND FULL-TIME EQUIVALENT EMPLOYEES (FTE) BY ORGANIZATIONAL UNIT OR PROGRAM *</t>
  </si>
  <si>
    <r>
      <t>Name</t>
    </r>
    <r>
      <rPr>
        <sz val="10"/>
        <rFont val="Arial"/>
        <family val="2"/>
      </rPr>
      <t xml:space="preserve"> of Organizational Unit or Program </t>
    </r>
  </si>
  <si>
    <r>
      <t xml:space="preserve">     FTE</t>
    </r>
    <r>
      <rPr>
        <sz val="10"/>
        <rFont val="Arial"/>
        <family val="2"/>
      </rPr>
      <t xml:space="preserve"> for that unit or program</t>
    </r>
  </si>
  <si>
    <t>Administration</t>
  </si>
  <si>
    <t xml:space="preserve">      FTE</t>
  </si>
  <si>
    <t>Public Safety</t>
  </si>
  <si>
    <t xml:space="preserve">     FTE</t>
  </si>
  <si>
    <t>Parks &amp; Rec</t>
  </si>
  <si>
    <t>Library</t>
  </si>
  <si>
    <t>Municipal Court</t>
  </si>
  <si>
    <t>Streets</t>
  </si>
  <si>
    <t>Not Allocated to Organizational Unit or Program</t>
  </si>
  <si>
    <r>
      <t xml:space="preserve">           </t>
    </r>
    <r>
      <rPr>
        <b/>
        <sz val="10"/>
        <rFont val="Arial"/>
        <family val="2"/>
      </rPr>
      <t>Total FTE</t>
    </r>
  </si>
  <si>
    <t>STATEMENT OF CHANGES IN ACTIVITIES and SOURCES OF FINANCING *</t>
  </si>
  <si>
    <t xml:space="preserve">March 2008 bond issue levy reduced due to expected final payment of bond in August, 2027. Received ODOT grant for maintenance of state highway that crosses through Sunny Shores. Spending local option levy proceeds for approved special collections librarian and new vault for the Lookout Library Shipwreck Section. Construction of Heceta Head Lighthouse of Sunny Shores from Heceta Head Lighthouse Reserve Fund proceeds. Installing city's keeper's quarters, fog detector, and fog signal.  </t>
  </si>
  <si>
    <t xml:space="preserve">  </t>
  </si>
  <si>
    <t>PROPERTY TAX LEVIES</t>
  </si>
  <si>
    <t>Rate or Amount Imposed</t>
  </si>
  <si>
    <t>Rate or Amount Approved</t>
  </si>
  <si>
    <t>Next Year 2026-27</t>
  </si>
  <si>
    <r>
      <t xml:space="preserve"> Permanent Rate Levy      (rate limit </t>
    </r>
    <r>
      <rPr>
        <sz val="10"/>
        <color indexed="12"/>
        <rFont val="Arial"/>
        <family val="2"/>
      </rPr>
      <t xml:space="preserve"> 4.4143 </t>
    </r>
    <r>
      <rPr>
        <sz val="10"/>
        <rFont val="Arial"/>
        <family val="2"/>
      </rPr>
      <t>per $1,000)</t>
    </r>
  </si>
  <si>
    <t>4.4143</t>
  </si>
  <si>
    <t xml:space="preserve"> Local Option Levy</t>
  </si>
  <si>
    <t>.1213</t>
  </si>
  <si>
    <t xml:space="preserve"> Levy For General Obligation Bonds</t>
  </si>
  <si>
    <t>$777,072</t>
  </si>
  <si>
    <t>$784,995</t>
  </si>
  <si>
    <t>STATEMENT OF INDEBTEDNESS</t>
  </si>
  <si>
    <t>LONG TERM DEBT</t>
  </si>
  <si>
    <t xml:space="preserve">Estimated Debt Outstanding </t>
  </si>
  <si>
    <t xml:space="preserve">Estimated Debt Authorized, But </t>
  </si>
  <si>
    <t>on July 1.</t>
  </si>
  <si>
    <t xml:space="preserve"> Not Incurred on July 1</t>
  </si>
  <si>
    <t>General Obligation Bonds</t>
  </si>
  <si>
    <t>Other Bonds</t>
  </si>
  <si>
    <t>Other Borrowings</t>
  </si>
  <si>
    <t xml:space="preserve">     Total</t>
  </si>
  <si>
    <r>
      <t xml:space="preserve">* </t>
    </r>
    <r>
      <rPr>
        <sz val="10"/>
        <rFont val="Arial"/>
        <family val="2"/>
      </rPr>
      <t>If more space is needed to complete any section of this form, insert lines (rows) on this sheet.  You may delete blank lines.</t>
    </r>
  </si>
  <si>
    <t>150-504-064 (Rev. 11-19-21)</t>
  </si>
  <si>
    <t>Worksheet for Allocating Bond Taxes</t>
  </si>
  <si>
    <r>
      <t xml:space="preserve">Debt service requirements for bonds approved </t>
    </r>
    <r>
      <rPr>
        <b/>
        <i/>
        <sz val="10"/>
        <rFont val="Arial"/>
        <family val="2"/>
      </rPr>
      <t>prior</t>
    </r>
    <r>
      <rPr>
        <i/>
        <sz val="10"/>
        <rFont val="Arial"/>
        <family val="2"/>
      </rPr>
      <t xml:space="preserve"> to October 6, 2001 (including advanced refunding issues):</t>
    </r>
  </si>
  <si>
    <t>Principle</t>
  </si>
  <si>
    <t>Total</t>
  </si>
  <si>
    <t xml:space="preserve">Bond Issue 1   </t>
  </si>
  <si>
    <t xml:space="preserve">Bond Issue 2   </t>
  </si>
  <si>
    <t xml:space="preserve">Bond Issue 3   </t>
  </si>
  <si>
    <t xml:space="preserve">Total A  </t>
  </si>
  <si>
    <r>
      <t xml:space="preserve">Debt service requirements for bonds approved </t>
    </r>
    <r>
      <rPr>
        <b/>
        <i/>
        <sz val="10"/>
        <rFont val="Arial"/>
        <family val="2"/>
      </rPr>
      <t>on or after</t>
    </r>
    <r>
      <rPr>
        <i/>
        <sz val="10"/>
        <rFont val="Arial"/>
        <family val="2"/>
      </rPr>
      <t xml:space="preserve"> October 6, 2001 (including advanced refunding issues):</t>
    </r>
  </si>
  <si>
    <t xml:space="preserve">Total B  </t>
  </si>
  <si>
    <t xml:space="preserve">Total Bond (A + B)  </t>
  </si>
  <si>
    <t>Total Bonds</t>
  </si>
  <si>
    <t xml:space="preserve">Total A       =    </t>
  </si>
  <si>
    <t>=</t>
  </si>
  <si>
    <t>Allocation %</t>
  </si>
  <si>
    <t>X</t>
  </si>
  <si>
    <t>Bond Levy</t>
  </si>
  <si>
    <t>(enter on line 5a on the front)</t>
  </si>
  <si>
    <t xml:space="preserve">Total A + B    =    </t>
  </si>
  <si>
    <t>%</t>
  </si>
  <si>
    <t xml:space="preserve">Total B       =    </t>
  </si>
  <si>
    <t>(enter on line 5b on the front)</t>
  </si>
  <si>
    <t xml:space="preserve">Total Bond Levy   </t>
  </si>
  <si>
    <t>(enter on line 5c on the front)</t>
  </si>
  <si>
    <t>Example - Total Bond Levy = $5,000</t>
  </si>
  <si>
    <r>
      <t xml:space="preserve">Debt service requirements for bonds approved </t>
    </r>
    <r>
      <rPr>
        <b/>
        <i/>
        <sz val="9"/>
        <rFont val="Arial"/>
        <family val="2"/>
      </rPr>
      <t>prior</t>
    </r>
    <r>
      <rPr>
        <i/>
        <sz val="9"/>
        <rFont val="Arial"/>
        <family val="2"/>
      </rPr>
      <t xml:space="preserve"> to October 6, 2001 (including advanced refunding issues):</t>
    </r>
  </si>
  <si>
    <t>Bond A:</t>
  </si>
  <si>
    <r>
      <t xml:space="preserve">Debt service requirements for bonds approved </t>
    </r>
    <r>
      <rPr>
        <b/>
        <i/>
        <sz val="9"/>
        <rFont val="Arial"/>
        <family val="2"/>
      </rPr>
      <t>on or after</t>
    </r>
    <r>
      <rPr>
        <i/>
        <sz val="9"/>
        <rFont val="Arial"/>
        <family val="2"/>
      </rPr>
      <t xml:space="preserve"> October 6, 2001 (including advanced refunding issues):</t>
    </r>
  </si>
  <si>
    <t>Bond B:</t>
  </si>
  <si>
    <t>Formula for determining the division of tax:</t>
  </si>
  <si>
    <t>Total A        =</t>
  </si>
  <si>
    <t>Total A + B  =</t>
  </si>
  <si>
    <t>Total B        =</t>
  </si>
  <si>
    <t>150-504-050 (Rev.10-24-23)</t>
  </si>
  <si>
    <t>Notice of Property Tax and Certification of Intent to Impose a Tax, Fee, Assessment or Charge on Property</t>
  </si>
  <si>
    <t>FORM LB-50</t>
  </si>
  <si>
    <t>2026-2027</t>
  </si>
  <si>
    <t>To assessor of Green County</t>
  </si>
  <si>
    <t xml:space="preserve">Check here if this is </t>
  </si>
  <si>
    <t>.</t>
  </si>
  <si>
    <t>Be sure to read instructions in the Notice of Property Tax Levy Forms and Instruction booklet</t>
  </si>
  <si>
    <t>an amended form.</t>
  </si>
  <si>
    <t>The</t>
  </si>
  <si>
    <t>has the responsibility and authority to place the following property tax, fee, charge or assessment</t>
  </si>
  <si>
    <t>District Name</t>
  </si>
  <si>
    <t>on the tax roll of</t>
  </si>
  <si>
    <t>Storm</t>
  </si>
  <si>
    <t>County.  The property tax, fee, charge or assessment is categorized as stated by this form.</t>
  </si>
  <si>
    <t>County Name</t>
  </si>
  <si>
    <t>511 Waterspout Way</t>
  </si>
  <si>
    <t>Sunny Shores</t>
  </si>
  <si>
    <t>OR</t>
  </si>
  <si>
    <t>97000</t>
  </si>
  <si>
    <t>6/13/2026</t>
  </si>
  <si>
    <t>Mailing Address of District</t>
  </si>
  <si>
    <t>City</t>
  </si>
  <si>
    <t>State</t>
  </si>
  <si>
    <t>ZIP code</t>
  </si>
  <si>
    <t>Date</t>
  </si>
  <si>
    <t>John Meares</t>
  </si>
  <si>
    <t>Assistant Manager</t>
  </si>
  <si>
    <t>503-999-9999</t>
  </si>
  <si>
    <t>j.meares@cityofsunnyshores.net</t>
  </si>
  <si>
    <t>Contact Person</t>
  </si>
  <si>
    <t>Title</t>
  </si>
  <si>
    <t>Daytime Telephone</t>
  </si>
  <si>
    <t>Contact Person E-Mail</t>
  </si>
  <si>
    <r>
      <t>CERTIFICATION -</t>
    </r>
    <r>
      <rPr>
        <sz val="11"/>
        <rFont val="Arial"/>
        <family val="2"/>
      </rPr>
      <t xml:space="preserve"> You </t>
    </r>
    <r>
      <rPr>
        <b/>
        <sz val="11"/>
        <rFont val="Arial"/>
        <family val="2"/>
      </rPr>
      <t>must</t>
    </r>
    <r>
      <rPr>
        <sz val="11"/>
        <rFont val="Arial"/>
        <family val="2"/>
      </rPr>
      <t xml:space="preserve"> check one box if your district is subject to Local Budget Law.</t>
    </r>
  </si>
  <si>
    <t>The tax rate or levy amounts certified in Part I are within the tax rate or levy amounts approved by the budget committee.</t>
  </si>
  <si>
    <t>The tax rate or levy amounts certified in Part I were changed by the governing body and republished as required in ORS 294.456.</t>
  </si>
  <si>
    <t>PART I:  TAXES TO BE IMPOSED</t>
  </si>
  <si>
    <t>Subject to</t>
  </si>
  <si>
    <t>General Government Limits</t>
  </si>
  <si>
    <t xml:space="preserve">   </t>
  </si>
  <si>
    <r>
      <t>Rate -</t>
    </r>
    <r>
      <rPr>
        <b/>
        <sz val="10"/>
        <rFont val="Arial"/>
        <family val="2"/>
      </rPr>
      <t>or</t>
    </r>
    <r>
      <rPr>
        <sz val="10"/>
        <rFont val="MS Sans Serif"/>
      </rPr>
      <t>- Dollar Amount</t>
    </r>
  </si>
  <si>
    <r>
      <t xml:space="preserve">Rate per $1,000 </t>
    </r>
    <r>
      <rPr>
        <b/>
        <sz val="11"/>
        <rFont val="Arial"/>
        <family val="2"/>
      </rPr>
      <t>or</t>
    </r>
    <r>
      <rPr>
        <sz val="11"/>
        <rFont val="Arial"/>
        <family val="2"/>
      </rPr>
      <t xml:space="preserve"> Total dollar amount levied (within permanent rate limit) . . .</t>
    </r>
  </si>
  <si>
    <t>Local option operating tax . . . . . . . . . . . . . . . . . . . . . . . . . . . . . . . . . . . . . . . . . . . . . . . . . . . . . .</t>
  </si>
  <si>
    <t>Local option capital project tax . . . . . . . . . . . . . . . . . . . . . . . .  . . . . . . . . . . . . . .</t>
  </si>
  <si>
    <r>
      <t xml:space="preserve">Excluded from            </t>
    </r>
    <r>
      <rPr>
        <b/>
        <u/>
        <sz val="10"/>
        <rFont val="Arial"/>
        <family val="2"/>
      </rPr>
      <t>Measure 5 Limits</t>
    </r>
  </si>
  <si>
    <t xml:space="preserve">City of Portland Levy for pension and disability obligations . . . . . . . . . . . . . . . . . . . . . . . . . </t>
  </si>
  <si>
    <t>Dollar Amount of Bond Levy</t>
  </si>
  <si>
    <t>5a.</t>
  </si>
  <si>
    <r>
      <t xml:space="preserve">Levy for bonded indebtedness from bonds approved by voters </t>
    </r>
    <r>
      <rPr>
        <b/>
        <sz val="11"/>
        <rFont val="Arial"/>
        <family val="2"/>
      </rPr>
      <t xml:space="preserve">prior </t>
    </r>
    <r>
      <rPr>
        <sz val="11"/>
        <rFont val="Arial"/>
        <family val="2"/>
      </rPr>
      <t xml:space="preserve">to October 6, 2001 . . . . . . . . . . . . </t>
    </r>
  </si>
  <si>
    <t>5b.</t>
  </si>
  <si>
    <r>
      <t xml:space="preserve">Levy for bonded indebtedness from bonds approved by voters </t>
    </r>
    <r>
      <rPr>
        <b/>
        <sz val="11"/>
        <rFont val="Arial"/>
        <family val="2"/>
      </rPr>
      <t>on or after</t>
    </r>
    <r>
      <rPr>
        <sz val="11"/>
        <rFont val="Arial"/>
        <family val="2"/>
      </rPr>
      <t xml:space="preserve"> October 6, 2001  . . . . . . . . . . . . . . . . . . . . . . . . .</t>
    </r>
  </si>
  <si>
    <t>5c.</t>
  </si>
  <si>
    <t>Total levy for bonded indebtedness not subject to Measure 5 or Measure 50 (total of 5a + 5b) . . . . . . . . . . . . .</t>
  </si>
  <si>
    <t>PART II:  RATE LIMIT CERTIFICATION</t>
  </si>
  <si>
    <t xml:space="preserve">Permanent rate limit in dollars and cents per $1,000 . . . . . . . . . . . . . . . . . . . . . . . . . . . . . . . . . . . . . . . . . . . . . . . . . . . . </t>
  </si>
  <si>
    <r>
      <t xml:space="preserve">Election date when your </t>
    </r>
    <r>
      <rPr>
        <b/>
        <sz val="11"/>
        <rFont val="Arial"/>
        <family val="2"/>
      </rPr>
      <t xml:space="preserve">new district </t>
    </r>
    <r>
      <rPr>
        <sz val="11"/>
        <rFont val="Arial"/>
        <family val="2"/>
      </rPr>
      <t xml:space="preserve">received voter approval for your permanent rate limit . . . . . . . . . . . . . . . . . . . . . . . . . . . . . . . . . . . . . . . . . . . . . . . . </t>
    </r>
  </si>
  <si>
    <r>
      <rPr>
        <b/>
        <sz val="11"/>
        <rFont val="Arial"/>
        <family val="2"/>
      </rPr>
      <t>Estimated</t>
    </r>
    <r>
      <rPr>
        <sz val="11"/>
        <rFont val="Arial"/>
        <family val="2"/>
      </rPr>
      <t xml:space="preserve"> permanent rate limit for newly </t>
    </r>
    <r>
      <rPr>
        <b/>
        <sz val="11"/>
        <rFont val="Arial"/>
        <family val="2"/>
      </rPr>
      <t>merged/consolidated district</t>
    </r>
    <r>
      <rPr>
        <sz val="11"/>
        <rFont val="Arial"/>
        <family val="2"/>
      </rPr>
      <t xml:space="preserve"> . . . . . . . . . .. . . . . . . . . . . . . . . . . . . . . . . . . . . </t>
    </r>
  </si>
  <si>
    <r>
      <t xml:space="preserve">PART III:  SCHEDULE OF LOCAL OPTION TAXES  - </t>
    </r>
    <r>
      <rPr>
        <sz val="11"/>
        <rFont val="Arial"/>
        <family val="2"/>
      </rPr>
      <t xml:space="preserve"> Enter all local option taxes on this schedule.  If there are more than two taxes,</t>
    </r>
  </si>
  <si>
    <t xml:space="preserve">   attach a sheet showing the information for each.</t>
  </si>
  <si>
    <t>Purpose</t>
  </si>
  <si>
    <t>Date voters approved</t>
  </si>
  <si>
    <t>First tax year</t>
  </si>
  <si>
    <t xml:space="preserve">Final tax year </t>
  </si>
  <si>
    <r>
      <t>Tax amount -</t>
    </r>
    <r>
      <rPr>
        <b/>
        <sz val="10"/>
        <rFont val="Arial"/>
        <family val="2"/>
      </rPr>
      <t>or</t>
    </r>
    <r>
      <rPr>
        <sz val="10"/>
        <rFont val="MS Sans Serif"/>
      </rPr>
      <t>- rate</t>
    </r>
  </si>
  <si>
    <t>(operating, capital project, or mixed)</t>
  </si>
  <si>
    <t>local option ballot measure</t>
  </si>
  <si>
    <t>levied</t>
  </si>
  <si>
    <t>to be levied</t>
  </si>
  <si>
    <t>authorized per year by voters</t>
  </si>
  <si>
    <t>Library - mixed purpose</t>
  </si>
  <si>
    <t>November 6, 2020</t>
  </si>
  <si>
    <t>2022</t>
  </si>
  <si>
    <t>2027</t>
  </si>
  <si>
    <t>$0.1213/1,000</t>
  </si>
  <si>
    <t>Part IV. SPECIAL ASSESSMENTS, FEES AND CHARGES*</t>
  </si>
  <si>
    <t>Description</t>
  </si>
  <si>
    <t>ORS Authority**</t>
  </si>
  <si>
    <t>Subject to General Government Limitation</t>
  </si>
  <si>
    <t>Excluded from Measure 5 Limitation</t>
  </si>
  <si>
    <t>*If fees, charges, or assessments will be imposed on specific property within your district, you must attach a complete listing of</t>
  </si>
  <si>
    <t>properties, by assessor’s account number, to which fees, charges, or assessments will be imposed. Show the fees, charges, or</t>
  </si>
  <si>
    <t>assessments uniformly imposed on the properties. If these amounts are not uniform, show the amount imposed on each property.</t>
  </si>
  <si>
    <t>**The ORS authority for putting these assessments on the roll must be completed if you have an entry in Part IV.</t>
  </si>
  <si>
    <t>150-504-050 (Rev. 10-24-23)</t>
  </si>
  <si>
    <t>(see the back for worksheet for lines 5a, 5b, and 5c)</t>
  </si>
  <si>
    <t>File with your assessor no later than JULY 15, unless granted an extension in writing.</t>
  </si>
  <si>
    <r>
      <t>RESOLUTION  No.</t>
    </r>
    <r>
      <rPr>
        <b/>
        <u/>
        <sz val="12"/>
        <color indexed="12"/>
        <rFont val="Times New Roman"/>
        <family val="1"/>
      </rPr>
      <t>__26-01__</t>
    </r>
  </si>
  <si>
    <t>RESOLUTION ADOPTING THE BUDGET</t>
  </si>
  <si>
    <r>
      <t>BE IT RESOLVED that the Board of Directors of</t>
    </r>
    <r>
      <rPr>
        <sz val="11"/>
        <color rgb="FF0000FF"/>
        <rFont val="Times New Roman"/>
        <family val="1"/>
      </rPr>
      <t xml:space="preserve"> the City of Sunny Shores</t>
    </r>
    <r>
      <rPr>
        <sz val="11"/>
        <color rgb="FF3333CC"/>
        <rFont val="Times New Roman"/>
        <family val="1"/>
      </rPr>
      <t xml:space="preserve"> </t>
    </r>
    <r>
      <rPr>
        <sz val="11"/>
        <rFont val="Times New Roman"/>
        <family val="1"/>
      </rPr>
      <t xml:space="preserve">hereby adopts the budget for fiscal year </t>
    </r>
    <r>
      <rPr>
        <sz val="11"/>
        <color rgb="FF0000FF"/>
        <rFont val="Times New Roman"/>
        <family val="1"/>
      </rPr>
      <t>2026-2027</t>
    </r>
    <r>
      <rPr>
        <sz val="11"/>
        <rFont val="Times New Roman"/>
        <family val="1"/>
      </rPr>
      <t xml:space="preserve"> in the total amount of  </t>
    </r>
    <r>
      <rPr>
        <sz val="11"/>
        <color rgb="FF0000FF"/>
        <rFont val="Times New Roman"/>
        <family val="1"/>
      </rPr>
      <t>$13,910,076.</t>
    </r>
    <r>
      <rPr>
        <sz val="11"/>
        <rFont val="Times New Roman"/>
        <family val="1"/>
      </rPr>
      <t xml:space="preserve">*  This budget is now on file at </t>
    </r>
    <r>
      <rPr>
        <sz val="11"/>
        <color rgb="FF0000FF"/>
        <rFont val="Times New Roman"/>
        <family val="1"/>
      </rPr>
      <t>511 Waterspout Way, Sunny Shores, Oregon</t>
    </r>
    <r>
      <rPr>
        <sz val="11"/>
        <color rgb="FF3333CC"/>
        <rFont val="Times New Roman"/>
        <family val="1"/>
      </rPr>
      <t>.</t>
    </r>
  </si>
  <si>
    <t>RESOLUTION MAKING APPROPRIATIONS</t>
  </si>
  <si>
    <t>BE IT RESOLVED that the amounts shown below are hereby appropriated for the fiscal year beginning July 1, 2026, for the following purposes:</t>
  </si>
  <si>
    <t xml:space="preserve">GO Bond Debt Service Fund </t>
  </si>
  <si>
    <t xml:space="preserve"> Debt Service</t>
  </si>
  <si>
    <t xml:space="preserve">   Total………....</t>
  </si>
  <si>
    <t>Arch Cape Streets Fund</t>
  </si>
  <si>
    <t>Not Allocated to Organizational Unit or Program:</t>
  </si>
  <si>
    <t>Lookout Library Special Revenue Fund</t>
  </si>
  <si>
    <t>Transfers Out</t>
  </si>
  <si>
    <t>Contingency</t>
  </si>
  <si>
    <r>
      <t>Total APPROPRIATIONS</t>
    </r>
    <r>
      <rPr>
        <sz val="12"/>
        <rFont val="Times New Roman"/>
        <family val="1"/>
      </rPr>
      <t>, All Funds . . . .</t>
    </r>
  </si>
  <si>
    <t>Total Unappropriated and Reserve Amounts, All Funds . . . .</t>
  </si>
  <si>
    <t>TOTAL ADOPTED BUDGET . . . .</t>
  </si>
  <si>
    <t>*</t>
  </si>
  <si>
    <t>(*amounts with asterisks must match)</t>
  </si>
  <si>
    <t>RESOLUTION IMPOSING THE TAX</t>
  </si>
  <si>
    <t>BE IT RESOLVED that the following ad valorem property taxes are hereby imposed upon the assessed value</t>
  </si>
  <si>
    <r>
      <t xml:space="preserve">of all taxable property within the district for tax year </t>
    </r>
    <r>
      <rPr>
        <sz val="11"/>
        <color rgb="FF3333CC"/>
        <rFont val="Times New Roman"/>
        <family val="1"/>
      </rPr>
      <t>2026-2027:</t>
    </r>
  </si>
  <si>
    <r>
      <t xml:space="preserve"> </t>
    </r>
    <r>
      <rPr>
        <b/>
        <sz val="11"/>
        <rFont val="Times New Roman"/>
        <family val="1"/>
      </rPr>
      <t>(1)</t>
    </r>
    <r>
      <rPr>
        <sz val="11"/>
        <rFont val="Times New Roman"/>
        <family val="1"/>
      </rPr>
      <t xml:space="preserve"> In the amount of $ __________ </t>
    </r>
    <r>
      <rPr>
        <b/>
        <sz val="11"/>
        <rFont val="Times New Roman"/>
        <family val="1"/>
      </rPr>
      <t xml:space="preserve">OR </t>
    </r>
    <r>
      <rPr>
        <sz val="11"/>
        <rFont val="Times New Roman"/>
        <family val="1"/>
      </rPr>
      <t xml:space="preserve"> at the rate of $ </t>
    </r>
    <r>
      <rPr>
        <sz val="11"/>
        <color indexed="12"/>
        <rFont val="Times New Roman"/>
        <family val="1"/>
      </rPr>
      <t>4.4143</t>
    </r>
    <r>
      <rPr>
        <sz val="11"/>
        <rFont val="Times New Roman"/>
        <family val="1"/>
      </rPr>
      <t xml:space="preserve"> per $1000 of assessed value for permanent rate tax;</t>
    </r>
  </si>
  <si>
    <r>
      <t xml:space="preserve"> </t>
    </r>
    <r>
      <rPr>
        <b/>
        <sz val="11"/>
        <rFont val="Times New Roman"/>
        <family val="1"/>
      </rPr>
      <t>(2)</t>
    </r>
    <r>
      <rPr>
        <sz val="11"/>
        <rFont val="Times New Roman"/>
        <family val="1"/>
      </rPr>
      <t xml:space="preserve"> In the amount of $ __________ </t>
    </r>
    <r>
      <rPr>
        <b/>
        <sz val="11"/>
        <rFont val="Times New Roman"/>
        <family val="1"/>
      </rPr>
      <t>OR</t>
    </r>
    <r>
      <rPr>
        <sz val="11"/>
        <rFont val="Times New Roman"/>
        <family val="1"/>
      </rPr>
      <t xml:space="preserve">  at the rate of $ </t>
    </r>
    <r>
      <rPr>
        <sz val="11"/>
        <color indexed="12"/>
        <rFont val="Times New Roman"/>
        <family val="1"/>
      </rPr>
      <t>0.1213</t>
    </r>
    <r>
      <rPr>
        <sz val="11"/>
        <rFont val="Times New Roman"/>
        <family val="1"/>
      </rPr>
      <t xml:space="preserve"> per $1000 of assessed value for local option tax; and</t>
    </r>
  </si>
  <si>
    <r>
      <t xml:space="preserve"> </t>
    </r>
    <r>
      <rPr>
        <b/>
        <sz val="11"/>
        <rFont val="Times New Roman"/>
        <family val="1"/>
      </rPr>
      <t>(3)</t>
    </r>
    <r>
      <rPr>
        <sz val="11"/>
        <rFont val="Times New Roman"/>
        <family val="1"/>
      </rPr>
      <t xml:space="preserve"> In the amount of</t>
    </r>
    <r>
      <rPr>
        <sz val="11"/>
        <color indexed="12"/>
        <rFont val="Times New Roman"/>
        <family val="1"/>
      </rPr>
      <t xml:space="preserve"> $496,315</t>
    </r>
    <r>
      <rPr>
        <sz val="11"/>
        <rFont val="Times New Roman"/>
        <family val="1"/>
      </rPr>
      <t xml:space="preserve"> for debt service on general obligation bonds;</t>
    </r>
  </si>
  <si>
    <t>RESOLUTION CATEGORIZING THE TAX</t>
  </si>
  <si>
    <t xml:space="preserve">BE IT RESOLVED that the taxes imposed are hereby categorized for purposes of Article XI section 11b as: </t>
  </si>
  <si>
    <t>Subject to the General Government Limitation</t>
  </si>
  <si>
    <r>
      <t xml:space="preserve">Permanent Rate Tax..........$___________ </t>
    </r>
    <r>
      <rPr>
        <b/>
        <sz val="11"/>
        <rFont val="Times New Roman"/>
        <family val="1"/>
      </rPr>
      <t>OR</t>
    </r>
    <r>
      <rPr>
        <sz val="11"/>
        <rFont val="Times New Roman"/>
        <family val="1"/>
      </rPr>
      <t xml:space="preserve"> $ </t>
    </r>
    <r>
      <rPr>
        <sz val="11"/>
        <color indexed="12"/>
        <rFont val="Times New Roman"/>
        <family val="1"/>
      </rPr>
      <t>4.4143</t>
    </r>
    <r>
      <rPr>
        <sz val="11"/>
        <rFont val="Times New Roman"/>
        <family val="1"/>
      </rPr>
      <t>/$1,000</t>
    </r>
  </si>
  <si>
    <r>
      <t>Local Option Tax.…..…....$_</t>
    </r>
    <r>
      <rPr>
        <b/>
        <sz val="11"/>
        <rFont val="Times New Roman"/>
        <family val="1"/>
      </rPr>
      <t>__________ OR</t>
    </r>
    <r>
      <rPr>
        <sz val="11"/>
        <rFont val="Times New Roman"/>
        <family val="1"/>
      </rPr>
      <t xml:space="preserve"> $ </t>
    </r>
    <r>
      <rPr>
        <sz val="11"/>
        <color indexed="12"/>
        <rFont val="Times New Roman"/>
        <family val="1"/>
      </rPr>
      <t>0.1213</t>
    </r>
    <r>
      <rPr>
        <sz val="11"/>
        <rFont val="Times New Roman"/>
        <family val="1"/>
      </rPr>
      <t>/$1,000</t>
    </r>
  </si>
  <si>
    <t>Excluded from Limitation</t>
  </si>
  <si>
    <r>
      <t xml:space="preserve">General Obligation Bond Debt Service…..$ </t>
    </r>
    <r>
      <rPr>
        <sz val="11"/>
        <color indexed="12"/>
        <rFont val="Times New Roman"/>
        <family val="1"/>
      </rPr>
      <t>496,315</t>
    </r>
  </si>
  <si>
    <r>
      <t xml:space="preserve">The above resolution statements were approved and declared adopted on </t>
    </r>
    <r>
      <rPr>
        <sz val="11"/>
        <color indexed="12"/>
        <rFont val="Times New Roman"/>
        <family val="1"/>
      </rPr>
      <t>June 2</t>
    </r>
    <r>
      <rPr>
        <sz val="11"/>
        <rFont val="Times New Roman"/>
        <family val="1"/>
      </rPr>
      <t xml:space="preserve">, </t>
    </r>
    <r>
      <rPr>
        <sz val="11"/>
        <color indexed="12"/>
        <rFont val="Times New Roman"/>
        <family val="1"/>
      </rPr>
      <t>2026.</t>
    </r>
  </si>
  <si>
    <t xml:space="preserve">                 X____________________________________________</t>
  </si>
  <si>
    <t xml:space="preserve"> X_______________________________</t>
  </si>
  <si>
    <t xml:space="preserve">         Signature</t>
  </si>
  <si>
    <t>150-504-065 (Rev. 11-19-21)</t>
  </si>
  <si>
    <t>A</t>
  </si>
  <si>
    <t xml:space="preserve">     Use this notice if public comment will be taken at this meeting.</t>
  </si>
  <si>
    <t>NOTICE OF BUDGET COMMITTEE MEETING</t>
  </si>
  <si>
    <r>
      <t xml:space="preserve">A public meeting of the Budget Committee of the </t>
    </r>
    <r>
      <rPr>
        <u/>
        <sz val="10"/>
        <color rgb="FF0000FF"/>
        <rFont val="Arial"/>
        <family val="2"/>
      </rPr>
      <t>City of Sunny Shores</t>
    </r>
    <r>
      <rPr>
        <u/>
        <sz val="10"/>
        <rFont val="Arial"/>
        <family val="2"/>
      </rPr>
      <t>, Green</t>
    </r>
    <r>
      <rPr>
        <u/>
        <sz val="10"/>
        <color rgb="FF0000FF"/>
        <rFont val="Arial"/>
        <family val="2"/>
      </rPr>
      <t xml:space="preserve"> County</t>
    </r>
    <r>
      <rPr>
        <u/>
        <sz val="10"/>
        <rFont val="Arial"/>
        <family val="2"/>
      </rPr>
      <t xml:space="preserve">, State of Oregon, </t>
    </r>
  </si>
  <si>
    <t xml:space="preserve">(District Name) </t>
  </si>
  <si>
    <t>(County)</t>
  </si>
  <si>
    <t xml:space="preserve">     </t>
  </si>
  <si>
    <r>
      <t xml:space="preserve">to discuss the budget for the fiscal year July </t>
    </r>
    <r>
      <rPr>
        <sz val="10"/>
        <color rgb="FF0000FF"/>
        <rFont val="Arial"/>
        <family val="2"/>
      </rPr>
      <t xml:space="preserve">1, 2026 </t>
    </r>
    <r>
      <rPr>
        <sz val="10"/>
        <rFont val="Arial"/>
        <family val="2"/>
      </rPr>
      <t xml:space="preserve">to June </t>
    </r>
    <r>
      <rPr>
        <sz val="10"/>
        <color rgb="FF0000FF"/>
        <rFont val="Arial"/>
        <family val="2"/>
      </rPr>
      <t>30, 2027</t>
    </r>
    <r>
      <rPr>
        <sz val="10"/>
        <rFont val="Arial"/>
        <family val="2"/>
      </rPr>
      <t>, will be held at Sunny Shores</t>
    </r>
    <r>
      <rPr>
        <u/>
        <sz val="10"/>
        <color rgb="FF0000FF"/>
        <rFont val="Arial"/>
        <family val="2"/>
      </rPr>
      <t xml:space="preserve"> City Hall, </t>
    </r>
  </si>
  <si>
    <t>(Location)</t>
  </si>
  <si>
    <r>
      <rPr>
        <u/>
        <sz val="10"/>
        <color rgb="FF0000FF"/>
        <rFont val="Arial"/>
        <family val="2"/>
      </rPr>
      <t xml:space="preserve">511 Waterspout Way, Sunny Shores. </t>
    </r>
    <r>
      <rPr>
        <sz val="10"/>
        <rFont val="Arial"/>
        <family val="2"/>
      </rPr>
      <t>The meeting will take place on _</t>
    </r>
    <r>
      <rPr>
        <u/>
        <sz val="10"/>
        <rFont val="Arial"/>
        <family val="2"/>
      </rPr>
      <t>_</t>
    </r>
    <r>
      <rPr>
        <u/>
        <sz val="10"/>
        <color rgb="FF0000FF"/>
        <rFont val="Arial"/>
        <family val="2"/>
      </rPr>
      <t>May 5, 2026</t>
    </r>
    <r>
      <rPr>
        <sz val="10"/>
        <rFont val="Arial"/>
        <family val="2"/>
      </rPr>
      <t xml:space="preserve">__  at </t>
    </r>
    <r>
      <rPr>
        <u/>
        <sz val="10"/>
        <color rgb="FF0000FF"/>
        <rFont val="Arial"/>
        <family val="2"/>
      </rPr>
      <t>6:30</t>
    </r>
    <r>
      <rPr>
        <u/>
        <sz val="10"/>
        <rFont val="Arial"/>
        <family val="2"/>
      </rPr>
      <t>_</t>
    </r>
    <r>
      <rPr>
        <sz val="10"/>
        <rFont val="Arial"/>
        <family val="2"/>
      </rPr>
      <t>___</t>
    </r>
  </si>
  <si>
    <t>□ am</t>
  </si>
  <si>
    <t>(Address)</t>
  </si>
  <si>
    <t>(Date)</t>
  </si>
  <si>
    <t>(Time)</t>
  </si>
  <si>
    <r>
      <rPr>
        <sz val="11"/>
        <color rgb="FF0000FF"/>
        <rFont val="Arial"/>
        <family val="2"/>
      </rPr>
      <t>x</t>
    </r>
    <r>
      <rPr>
        <sz val="11"/>
        <rFont val="Arial"/>
        <family val="2"/>
      </rPr>
      <t xml:space="preserve"> pm</t>
    </r>
  </si>
  <si>
    <t xml:space="preserve">The purpose of the meeting is to receive the budget message and to receive comment from the public on the budget. </t>
  </si>
  <si>
    <t xml:space="preserve">This is a public meeting where deliberation of the Budget Committee will take place.  Any person may appear at the meeting </t>
  </si>
  <si>
    <t xml:space="preserve">and discuss the proposed programs with the Budget Committee. </t>
  </si>
  <si>
    <r>
      <t xml:space="preserve">A copy of the budget document may be inspected or obtained on or after </t>
    </r>
    <r>
      <rPr>
        <u/>
        <sz val="10"/>
        <color rgb="FF0000FF"/>
        <rFont val="Arial"/>
        <family val="2"/>
      </rPr>
      <t>May 1, 2026</t>
    </r>
    <r>
      <rPr>
        <sz val="10"/>
        <rFont val="Arial"/>
        <family val="2"/>
      </rPr>
      <t xml:space="preserve"> at </t>
    </r>
    <r>
      <rPr>
        <u/>
        <sz val="10"/>
        <color rgb="FF0000FF"/>
        <rFont val="Arial"/>
        <family val="2"/>
      </rPr>
      <t>511 Waterspout Way, Sunny Shores</t>
    </r>
  </si>
  <si>
    <t>between the hours of</t>
  </si>
  <si>
    <r>
      <rPr>
        <sz val="11"/>
        <color rgb="FF0000FF"/>
        <rFont val="Arial"/>
        <family val="2"/>
      </rPr>
      <t xml:space="preserve">X </t>
    </r>
    <r>
      <rPr>
        <sz val="11"/>
        <rFont val="Arial"/>
        <family val="2"/>
      </rPr>
      <t>am</t>
    </r>
    <r>
      <rPr>
        <sz val="14"/>
        <rFont val="Arial"/>
        <family val="2"/>
      </rPr>
      <t xml:space="preserve">
□</t>
    </r>
    <r>
      <rPr>
        <sz val="11"/>
        <rFont val="Arial"/>
        <family val="2"/>
      </rPr>
      <t xml:space="preserve"> pm</t>
    </r>
  </si>
  <si>
    <r>
      <t xml:space="preserve">  and ___5</t>
    </r>
    <r>
      <rPr>
        <u/>
        <sz val="10"/>
        <color rgb="FF0000FF"/>
        <rFont val="Arial"/>
        <family val="2"/>
      </rPr>
      <t>:00</t>
    </r>
    <r>
      <rPr>
        <u/>
        <sz val="10"/>
        <rFont val="Arial"/>
        <family val="2"/>
      </rPr>
      <t xml:space="preserve">___ </t>
    </r>
  </si>
  <si>
    <r>
      <t>□</t>
    </r>
    <r>
      <rPr>
        <sz val="11"/>
        <rFont val="Arial"/>
        <family val="2"/>
      </rPr>
      <t xml:space="preserve"> am</t>
    </r>
    <r>
      <rPr>
        <sz val="14"/>
        <rFont val="Arial"/>
        <family val="2"/>
      </rPr>
      <t xml:space="preserve">
</t>
    </r>
    <r>
      <rPr>
        <sz val="14"/>
        <color rgb="FF0000FF"/>
        <rFont val="Arial"/>
        <family val="2"/>
      </rPr>
      <t>x</t>
    </r>
    <r>
      <rPr>
        <sz val="11"/>
        <rFont val="Arial"/>
        <family val="2"/>
      </rPr>
      <t xml:space="preserve"> pm</t>
    </r>
  </si>
  <si>
    <t xml:space="preserve">   (Time)</t>
  </si>
  <si>
    <t>150-504-057  (Rev 11-05-22)</t>
  </si>
  <si>
    <t>B</t>
  </si>
  <si>
    <t xml:space="preserve">     Use this notice if public comment will be taken at a later meeting.</t>
  </si>
  <si>
    <r>
      <t xml:space="preserve">A public meeting of the Budget Committee of the </t>
    </r>
    <r>
      <rPr>
        <sz val="10"/>
        <color rgb="FF0000FF"/>
        <rFont val="Arial"/>
        <family val="2"/>
      </rPr>
      <t>City of Sunny Shores, Green County,</t>
    </r>
    <r>
      <rPr>
        <sz val="10"/>
        <rFont val="Arial"/>
        <family val="2"/>
      </rPr>
      <t xml:space="preserve"> State of Oregon, </t>
    </r>
  </si>
  <si>
    <r>
      <t>on the budget for the fiscal year July</t>
    </r>
    <r>
      <rPr>
        <sz val="10"/>
        <color rgb="FF0000FF"/>
        <rFont val="Arial"/>
        <family val="2"/>
      </rPr>
      <t xml:space="preserve"> 1, 2025</t>
    </r>
    <r>
      <rPr>
        <sz val="10"/>
        <rFont val="Arial"/>
        <family val="2"/>
      </rPr>
      <t xml:space="preserve"> to June </t>
    </r>
    <r>
      <rPr>
        <sz val="10"/>
        <color rgb="FF0000FF"/>
        <rFont val="Arial"/>
        <family val="2"/>
      </rPr>
      <t>30, 2026</t>
    </r>
    <r>
      <rPr>
        <sz val="10"/>
        <rFont val="Arial"/>
        <family val="2"/>
      </rPr>
      <t>, will be held at Sunny Shores</t>
    </r>
    <r>
      <rPr>
        <u/>
        <sz val="10"/>
        <color rgb="FF0000FF"/>
        <rFont val="Arial"/>
        <family val="2"/>
      </rPr>
      <t xml:space="preserve"> City Hall,</t>
    </r>
  </si>
  <si>
    <r>
      <rPr>
        <u/>
        <sz val="10"/>
        <color rgb="FF0000FF"/>
        <rFont val="Arial"/>
        <family val="2"/>
      </rPr>
      <t>511 Waterspout Way, Sunny Shores</t>
    </r>
    <r>
      <rPr>
        <sz val="10"/>
        <rFont val="Arial"/>
        <family val="2"/>
      </rPr>
      <t xml:space="preserve">. The meeting will take place on </t>
    </r>
    <r>
      <rPr>
        <u/>
        <sz val="10"/>
        <color rgb="FF0000FF"/>
        <rFont val="Arial"/>
        <family val="2"/>
      </rPr>
      <t>May 5, 2026</t>
    </r>
    <r>
      <rPr>
        <sz val="10"/>
        <rFont val="Arial"/>
        <family val="2"/>
      </rPr>
      <t xml:space="preserve"> at </t>
    </r>
    <r>
      <rPr>
        <u/>
        <sz val="10"/>
        <color rgb="FF0000FF"/>
        <rFont val="Arial"/>
        <family val="2"/>
      </rPr>
      <t>6:30</t>
    </r>
  </si>
  <si>
    <r>
      <t>□</t>
    </r>
    <r>
      <rPr>
        <sz val="11"/>
        <rFont val="Arial"/>
        <family val="2"/>
      </rPr>
      <t xml:space="preserve"> am</t>
    </r>
    <r>
      <rPr>
        <sz val="14"/>
        <rFont val="Arial"/>
        <family val="2"/>
      </rPr>
      <t xml:space="preserve">
</t>
    </r>
    <r>
      <rPr>
        <sz val="14"/>
        <color rgb="FF0000FF"/>
        <rFont val="Arial"/>
        <family val="2"/>
      </rPr>
      <t xml:space="preserve">x </t>
    </r>
    <r>
      <rPr>
        <sz val="11"/>
        <rFont val="Arial"/>
        <family val="2"/>
      </rPr>
      <t>pm</t>
    </r>
  </si>
  <si>
    <t>The purpose of the meeting is to receive the budget message. This is a public meeting where deliberation of the Budget</t>
  </si>
  <si>
    <t xml:space="preserve">Committee will take place. </t>
  </si>
  <si>
    <t>An additional, separate meeting of the Budget Committee will be held to take public comment.  Any person may appear at</t>
  </si>
  <si>
    <t>the meeting and discuss the proposed programs with the Budget Committee.  The meeting for public comment will be on:</t>
  </si>
  <si>
    <r>
      <t>Date: _</t>
    </r>
    <r>
      <rPr>
        <u/>
        <sz val="10"/>
        <rFont val="Arial"/>
        <family val="2"/>
      </rPr>
      <t>__</t>
    </r>
    <r>
      <rPr>
        <u/>
        <sz val="10"/>
        <color rgb="FF0000FF"/>
        <rFont val="Arial"/>
        <family val="2"/>
      </rPr>
      <t>May 12, 2026</t>
    </r>
    <r>
      <rPr>
        <sz val="10"/>
        <rFont val="Arial"/>
        <family val="2"/>
      </rPr>
      <t xml:space="preserve">____    Time: </t>
    </r>
    <r>
      <rPr>
        <u/>
        <sz val="10"/>
        <rFont val="Arial"/>
        <family val="2"/>
      </rPr>
      <t>__</t>
    </r>
    <r>
      <rPr>
        <u/>
        <sz val="10"/>
        <color rgb="FF0000FF"/>
        <rFont val="Arial"/>
        <family val="2"/>
      </rPr>
      <t>6:00</t>
    </r>
    <r>
      <rPr>
        <u/>
        <sz val="10"/>
        <rFont val="Arial"/>
        <family val="2"/>
      </rPr>
      <t>__</t>
    </r>
  </si>
  <si>
    <r>
      <t>□</t>
    </r>
    <r>
      <rPr>
        <sz val="11"/>
        <rFont val="Arial"/>
        <family val="2"/>
      </rPr>
      <t xml:space="preserve"> am</t>
    </r>
    <r>
      <rPr>
        <sz val="14"/>
        <rFont val="Arial"/>
        <family val="2"/>
      </rPr>
      <t xml:space="preserve">
</t>
    </r>
    <r>
      <rPr>
        <sz val="14"/>
        <color rgb="FF0000FF"/>
        <rFont val="Arial"/>
        <family val="2"/>
      </rPr>
      <t>x</t>
    </r>
    <r>
      <rPr>
        <sz val="14"/>
        <rFont val="Arial"/>
        <family val="2"/>
      </rPr>
      <t xml:space="preserve"> </t>
    </r>
    <r>
      <rPr>
        <sz val="11"/>
        <rFont val="Arial"/>
        <family val="2"/>
      </rPr>
      <t>pm</t>
    </r>
  </si>
  <si>
    <r>
      <t xml:space="preserve">   Location:  _</t>
    </r>
    <r>
      <rPr>
        <u/>
        <sz val="10"/>
        <rFont val="Arial"/>
        <family val="2"/>
      </rPr>
      <t>_</t>
    </r>
    <r>
      <rPr>
        <u/>
        <sz val="10"/>
        <color rgb="FF0000FF"/>
        <rFont val="Arial"/>
        <family val="2"/>
      </rPr>
      <t>511 Waterspout Way, Sunny Shores</t>
    </r>
    <r>
      <rPr>
        <u/>
        <sz val="10"/>
        <rFont val="Arial"/>
        <family val="2"/>
      </rPr>
      <t>__</t>
    </r>
  </si>
  <si>
    <r>
      <t xml:space="preserve"> A copy of the budget document may be inspected or obtained on or after</t>
    </r>
    <r>
      <rPr>
        <sz val="10"/>
        <color rgb="FF0000FF"/>
        <rFont val="Arial"/>
        <family val="2"/>
      </rPr>
      <t xml:space="preserve"> </t>
    </r>
    <r>
      <rPr>
        <u/>
        <sz val="10"/>
        <color rgb="FF0000FF"/>
        <rFont val="Arial"/>
        <family val="2"/>
      </rPr>
      <t>May 1, 2026</t>
    </r>
    <r>
      <rPr>
        <sz val="10"/>
        <rFont val="Arial"/>
        <family val="2"/>
      </rPr>
      <t xml:space="preserve"> at</t>
    </r>
    <r>
      <rPr>
        <sz val="10"/>
        <color rgb="FF0000FF"/>
        <rFont val="Arial"/>
        <family val="2"/>
      </rPr>
      <t xml:space="preserve"> </t>
    </r>
    <r>
      <rPr>
        <u/>
        <sz val="10"/>
        <color rgb="FF0000FF"/>
        <rFont val="Arial"/>
        <family val="2"/>
      </rPr>
      <t xml:space="preserve">511 Waterspout Way, Sunny Shores </t>
    </r>
  </si>
  <si>
    <t xml:space="preserve"> (Date)</t>
  </si>
  <si>
    <t xml:space="preserve">between the hours of </t>
  </si>
  <si>
    <t xml:space="preserve">  (Time)</t>
  </si>
  <si>
    <t>150-504-057  (Rev 11-05-21)</t>
  </si>
  <si>
    <t>NOTICE OF SUPPLEMENTAL BUDGET HEARING</t>
  </si>
  <si>
    <r>
      <t xml:space="preserve">      </t>
    </r>
    <r>
      <rPr>
        <sz val="10"/>
        <rFont val="MS Sans Serif"/>
      </rPr>
      <t xml:space="preserve"> For supplemental budgets proposing a change in any fund's expenditures by </t>
    </r>
    <r>
      <rPr>
        <b/>
        <sz val="10"/>
        <rFont val="Arial"/>
        <family val="2"/>
      </rPr>
      <t>more than 10 percent.</t>
    </r>
  </si>
  <si>
    <r>
      <t>A public hearing on a proposed supplemental budget for ______________</t>
    </r>
    <r>
      <rPr>
        <u/>
        <sz val="11"/>
        <color rgb="FF0000FF"/>
        <rFont val="Arial"/>
        <family val="2"/>
      </rPr>
      <t>City of Sunny Shores</t>
    </r>
    <r>
      <rPr>
        <sz val="11"/>
        <color rgb="FF3333CC"/>
        <rFont val="Arial"/>
        <family val="2"/>
      </rPr>
      <t>_</t>
    </r>
    <r>
      <rPr>
        <sz val="11"/>
        <rFont val="Arial"/>
        <family val="2"/>
      </rPr>
      <t>_____________________</t>
    </r>
  </si>
  <si>
    <t>(District Name)</t>
  </si>
  <si>
    <r>
      <t>for the current fiscal year will be held at _________________</t>
    </r>
    <r>
      <rPr>
        <u/>
        <sz val="11"/>
        <color rgb="FF0000FF"/>
        <rFont val="Arial"/>
        <family val="2"/>
      </rPr>
      <t>511 Waterspout Way, Sunny Shores, OR</t>
    </r>
    <r>
      <rPr>
        <sz val="11"/>
        <rFont val="Arial"/>
        <family val="2"/>
      </rPr>
      <t>___________</t>
    </r>
  </si>
  <si>
    <r>
      <t>The hearing will take place on _____</t>
    </r>
    <r>
      <rPr>
        <u/>
        <sz val="11"/>
        <color rgb="FF0000FF"/>
        <rFont val="Arial"/>
        <family val="2"/>
      </rPr>
      <t>September 8, 2026</t>
    </r>
    <r>
      <rPr>
        <sz val="11"/>
        <rFont val="Arial"/>
        <family val="2"/>
      </rPr>
      <t xml:space="preserve">___________  at   </t>
    </r>
    <r>
      <rPr>
        <u/>
        <sz val="11"/>
        <rFont val="Arial"/>
        <family val="2"/>
      </rPr>
      <t>_</t>
    </r>
    <r>
      <rPr>
        <u/>
        <sz val="11"/>
        <color rgb="FF0000FF"/>
        <rFont val="Arial"/>
        <family val="2"/>
      </rPr>
      <t>7:00 pm</t>
    </r>
    <r>
      <rPr>
        <sz val="11"/>
        <rFont val="Arial"/>
        <family val="2"/>
      </rPr>
      <t xml:space="preserve">_______ </t>
    </r>
  </si>
  <si>
    <r>
      <t xml:space="preserve">☐ </t>
    </r>
    <r>
      <rPr>
        <sz val="10"/>
        <rFont val="MS Sans Serif"/>
      </rPr>
      <t>AM</t>
    </r>
    <r>
      <rPr>
        <sz val="16"/>
        <rFont val="Arial"/>
        <family val="2"/>
      </rPr>
      <t xml:space="preserve">
</t>
    </r>
    <r>
      <rPr>
        <sz val="11"/>
        <color rgb="FF0000FF"/>
        <rFont val="Arial"/>
        <family val="2"/>
      </rPr>
      <t>X</t>
    </r>
    <r>
      <rPr>
        <sz val="11"/>
        <rFont val="Arial"/>
        <family val="2"/>
      </rPr>
      <t xml:space="preserve"> </t>
    </r>
    <r>
      <rPr>
        <sz val="10"/>
        <rFont val="MS Sans Serif"/>
      </rPr>
      <t>PM .</t>
    </r>
  </si>
  <si>
    <t>The purpose of the hearing is to discuss the supplemental budget with interested persons.</t>
  </si>
  <si>
    <r>
      <t>A copy of the supplemental budget document may be inspected or obtained on or after _______</t>
    </r>
    <r>
      <rPr>
        <u/>
        <sz val="11"/>
        <color rgb="FF0000FF"/>
        <rFont val="Arial"/>
        <family val="2"/>
      </rPr>
      <t>September 1, 2026</t>
    </r>
    <r>
      <rPr>
        <sz val="11"/>
        <rFont val="Arial"/>
        <family val="2"/>
      </rPr>
      <t xml:space="preserve">___ </t>
    </r>
  </si>
  <si>
    <t>at</t>
  </si>
  <si>
    <r>
      <rPr>
        <sz val="11"/>
        <color rgb="FF0000FF"/>
        <rFont val="Arial"/>
        <family val="2"/>
      </rPr>
      <t>511 Waterspout Way, Sunny Shores</t>
    </r>
    <r>
      <rPr>
        <sz val="11"/>
        <rFont val="Arial"/>
        <family val="2"/>
      </rPr>
      <t xml:space="preserve"> between the hours of</t>
    </r>
    <r>
      <rPr>
        <u/>
        <sz val="11"/>
        <rFont val="Arial"/>
        <family val="2"/>
      </rPr>
      <t xml:space="preserve"> </t>
    </r>
    <r>
      <rPr>
        <u/>
        <sz val="11"/>
        <color rgb="FF0000FF"/>
        <rFont val="Arial"/>
        <family val="2"/>
      </rPr>
      <t>8</t>
    </r>
    <r>
      <rPr>
        <sz val="11"/>
        <rFont val="Arial"/>
        <family val="2"/>
      </rPr>
      <t xml:space="preserve">  </t>
    </r>
  </si>
  <si>
    <r>
      <rPr>
        <sz val="11"/>
        <color rgb="FF0000FF"/>
        <rFont val="Arial"/>
        <family val="2"/>
      </rPr>
      <t xml:space="preserve"> </t>
    </r>
    <r>
      <rPr>
        <sz val="11"/>
        <rFont val="Arial"/>
        <family val="2"/>
      </rPr>
      <t xml:space="preserve"> </t>
    </r>
    <r>
      <rPr>
        <sz val="11"/>
        <color rgb="FF0000FF"/>
        <rFont val="Arial"/>
        <family val="2"/>
      </rPr>
      <t>X</t>
    </r>
    <r>
      <rPr>
        <sz val="11"/>
        <rFont val="Arial"/>
        <family val="2"/>
      </rPr>
      <t xml:space="preserve"> </t>
    </r>
    <r>
      <rPr>
        <sz val="10"/>
        <rFont val="MS Sans Serif"/>
      </rPr>
      <t>AM</t>
    </r>
    <r>
      <rPr>
        <sz val="16"/>
        <rFont val="Arial"/>
        <family val="2"/>
      </rPr>
      <t xml:space="preserve">
</t>
    </r>
    <r>
      <rPr>
        <sz val="11"/>
        <rFont val="Arial"/>
        <family val="2"/>
      </rPr>
      <t xml:space="preserve">     </t>
    </r>
    <r>
      <rPr>
        <sz val="10"/>
        <rFont val="MS Sans Serif"/>
      </rPr>
      <t>PM</t>
    </r>
  </si>
  <si>
    <r>
      <t xml:space="preserve">and  </t>
    </r>
    <r>
      <rPr>
        <u/>
        <sz val="11"/>
        <color rgb="FF0000FF"/>
        <rFont val="Arial"/>
        <family val="2"/>
      </rPr>
      <t>4:30</t>
    </r>
    <r>
      <rPr>
        <sz val="11"/>
        <rFont val="Arial"/>
        <family val="2"/>
      </rPr>
      <t xml:space="preserve">  </t>
    </r>
  </si>
  <si>
    <r>
      <t xml:space="preserve">      </t>
    </r>
    <r>
      <rPr>
        <sz val="10"/>
        <rFont val="MS Sans Serif"/>
      </rPr>
      <t>AM</t>
    </r>
    <r>
      <rPr>
        <sz val="16"/>
        <rFont val="Arial"/>
        <family val="2"/>
      </rPr>
      <t xml:space="preserve">
</t>
    </r>
    <r>
      <rPr>
        <sz val="11"/>
        <rFont val="Arial"/>
        <family val="2"/>
      </rPr>
      <t xml:space="preserve">  </t>
    </r>
    <r>
      <rPr>
        <sz val="11"/>
        <color rgb="FF0000FF"/>
        <rFont val="Arial"/>
        <family val="2"/>
      </rPr>
      <t>X</t>
    </r>
    <r>
      <rPr>
        <sz val="11"/>
        <rFont val="Arial"/>
        <family val="2"/>
      </rPr>
      <t xml:space="preserve">   </t>
    </r>
    <r>
      <rPr>
        <sz val="10"/>
        <rFont val="MS Sans Serif"/>
      </rPr>
      <t>PM</t>
    </r>
  </si>
  <si>
    <t>SUMMARY OF PROPOSED BUDGET CHANGES</t>
  </si>
  <si>
    <t>AMOUNTS SHOWN ARE REVISED TOTALS IN THOSE FUNDS BEING MODIFIED</t>
  </si>
  <si>
    <r>
      <t xml:space="preserve">FUND: </t>
    </r>
    <r>
      <rPr>
        <b/>
        <sz val="10"/>
        <color rgb="FF0000FF"/>
        <rFont val="Arial"/>
        <family val="2"/>
      </rPr>
      <t>Haceta Head Lighthouse Reserve Fund</t>
    </r>
  </si>
  <si>
    <t>Resource</t>
  </si>
  <si>
    <t>Amount</t>
  </si>
  <si>
    <r>
      <t>Expenditure -</t>
    </r>
    <r>
      <rPr>
        <b/>
        <sz val="8"/>
        <rFont val="Arial"/>
        <family val="2"/>
      </rPr>
      <t xml:space="preserve"> indicate 
Org. Unit / Prog. &amp; Activity, and Object Class. </t>
    </r>
  </si>
  <si>
    <t>Grant</t>
  </si>
  <si>
    <t xml:space="preserve">Facilities - </t>
  </si>
  <si>
    <t>Revised Total Fund Resources</t>
  </si>
  <si>
    <t>Revised Total Fund Requirements</t>
  </si>
  <si>
    <t>Explanation of change(s):</t>
  </si>
  <si>
    <t xml:space="preserve">Bruno de Heceta has awarded the City with a general purpose grant. The city will use this grant to purchase and refurbish an old lighthouse. </t>
  </si>
  <si>
    <t>FUND: ____________________</t>
  </si>
  <si>
    <t>150-504-067 (Rev. 11-19-21)</t>
  </si>
  <si>
    <t>FORM ED-1</t>
  </si>
  <si>
    <t xml:space="preserve">                                NOTICE OF BUDGET HEARING          </t>
  </si>
  <si>
    <t>Contact:</t>
  </si>
  <si>
    <t>Telephone:</t>
  </si>
  <si>
    <t>Email:</t>
  </si>
  <si>
    <t>Last Year 20___-___</t>
  </si>
  <si>
    <t>This Year 20___-____</t>
  </si>
  <si>
    <t>Next Year 20___-___</t>
  </si>
  <si>
    <t>Beginning Fund Balance</t>
  </si>
  <si>
    <t>Current Year Property Taxes, other than Local Option Taxes</t>
  </si>
  <si>
    <t>Current Year Local Option Property Taxes</t>
  </si>
  <si>
    <t>Other Revenue from Local Sources</t>
  </si>
  <si>
    <t>Revenue from Intermediate Sources</t>
  </si>
  <si>
    <t>Revenue from State Sources</t>
  </si>
  <si>
    <t>Revenue from Federal Sources</t>
  </si>
  <si>
    <t>All Other Budget Resources</t>
  </si>
  <si>
    <r>
      <rPr>
        <b/>
        <sz val="10"/>
        <rFont val="Arial"/>
        <family val="2"/>
      </rPr>
      <t xml:space="preserve">    Total Resources</t>
    </r>
  </si>
  <si>
    <t>Other Associated Payroll Costs</t>
  </si>
  <si>
    <t>Purchased Services</t>
  </si>
  <si>
    <t>Supplies &amp; Materials</t>
  </si>
  <si>
    <t>Other Objects (except debt service &amp; interfund transfers)</t>
  </si>
  <si>
    <t>Debt Service*</t>
  </si>
  <si>
    <t>Interfund Transfers*</t>
  </si>
  <si>
    <t>Operating Contingency</t>
  </si>
  <si>
    <t>Unappropriated Ending Fund Balance &amp; Reserves</t>
  </si>
  <si>
    <r>
      <t xml:space="preserve">    Total Requirements</t>
    </r>
    <r>
      <rPr>
        <sz val="10"/>
        <rFont val="Arial"/>
        <family val="2"/>
      </rPr>
      <t xml:space="preserve"> </t>
    </r>
  </si>
  <si>
    <t>FINANCIAL SUMMARY - REQUIREMENTS AND FULL-TIME EQUIVALENT EMPLOYEES (FTE) BY FUNCTION</t>
  </si>
  <si>
    <t>1000 Instruction</t>
  </si>
  <si>
    <t>2000 Support Services</t>
  </si>
  <si>
    <t>3000 Enterprise &amp; Community Service</t>
  </si>
  <si>
    <t>4000 Facility Acquisition &amp; Construction</t>
  </si>
  <si>
    <t>5000 Other Uses</t>
  </si>
  <si>
    <t xml:space="preserve">     5100 Debt Service*</t>
  </si>
  <si>
    <t xml:space="preserve">     5200 Interfund Transfers*</t>
  </si>
  <si>
    <t>6000 Contingency</t>
  </si>
  <si>
    <t>7000 Unappropriated Ending Fund Balance</t>
  </si>
  <si>
    <t xml:space="preserve">    Total Requirements</t>
  </si>
  <si>
    <t xml:space="preserve">    Total  FTE</t>
  </si>
  <si>
    <t xml:space="preserve">     * not included in total 5000 Other Uses.  To be appropriated separately from other 5000 expenditures.</t>
  </si>
  <si>
    <t>STATEMENT OF CHANGES IN ACTIVITIES and SOURCES OF FINANCING **</t>
  </si>
  <si>
    <t xml:space="preserve"> Permanent Rate Levy      (Rate Limit __________ per $1,000)</t>
  </si>
  <si>
    <t xml:space="preserve">Estimated  Debt Outstanding </t>
  </si>
  <si>
    <t xml:space="preserve">Estimated Debt Authorized, But  </t>
  </si>
  <si>
    <t>on July 1</t>
  </si>
  <si>
    <t>Not Incurred on July 1</t>
  </si>
  <si>
    <r>
      <t xml:space="preserve">       </t>
    </r>
    <r>
      <rPr>
        <b/>
        <sz val="10"/>
        <rFont val="Arial"/>
        <family val="2"/>
      </rPr>
      <t>**</t>
    </r>
    <r>
      <rPr>
        <sz val="10"/>
        <rFont val="Arial"/>
        <family val="2"/>
      </rPr>
      <t xml:space="preserve">  If more space is needed to complete any section of this form, insert lines (rows) on this sheet.  You may delete blank lines.</t>
    </r>
  </si>
  <si>
    <t>FORM CC-1</t>
  </si>
  <si>
    <t xml:space="preserve">                          NOTICE OF BUDGET HEARING        </t>
  </si>
  <si>
    <t>Last Year 20__-___</t>
  </si>
  <si>
    <t>This Year 20___-___</t>
  </si>
  <si>
    <t>Next Year 20___-____</t>
  </si>
  <si>
    <t>Tuition and Fees</t>
  </si>
  <si>
    <t>Financial Aid</t>
  </si>
  <si>
    <t>All Other Expenditures</t>
  </si>
  <si>
    <t xml:space="preserve">FINANCIAL SUMMARY - REQUIREMENTS AND FULL-TIME EQUIVALENT EMPLOYEES (FTE) BY FUNCTION </t>
  </si>
  <si>
    <t>Instruction</t>
  </si>
  <si>
    <t xml:space="preserve">Instructional Support </t>
  </si>
  <si>
    <t>Student Services other than Student Loans and Financial Aid</t>
  </si>
  <si>
    <t>Student Loans and Financial Aid</t>
  </si>
  <si>
    <t>Community Services</t>
  </si>
  <si>
    <t>Support Serv. other than Facilities Acquisition and Construction</t>
  </si>
  <si>
    <t>Facilities Acquisition and Construction</t>
  </si>
  <si>
    <t>Unappropriated Ending Fund Balance and Reserves</t>
  </si>
  <si>
    <t xml:space="preserve">         Total  FTE</t>
  </si>
  <si>
    <t>Permanent Rate Levy      (Rate Limit __________ per $1,000)</t>
  </si>
  <si>
    <t xml:space="preserve">Estimated Debt Authorized, But Not Incurred </t>
  </si>
  <si>
    <t>July 1</t>
  </si>
  <si>
    <t xml:space="preserve">      *   If more space is needed to complete any section of this form, insert lines (rows) on this sheet.  You may delete blank lines.</t>
  </si>
  <si>
    <t>FORM UR-1</t>
  </si>
  <si>
    <t xml:space="preserve">                 NOTICE OF BUDGET HEARING              </t>
  </si>
  <si>
    <t>20___-____</t>
  </si>
  <si>
    <t xml:space="preserve"> Federal, State and All Other Grants</t>
  </si>
  <si>
    <t xml:space="preserve"> Revenue from Bonds and Other Debt </t>
  </si>
  <si>
    <t xml:space="preserve"> Interfund Transfers</t>
  </si>
  <si>
    <t>All Other Resources Except Division of Tax &amp; Special Levy</t>
  </si>
  <si>
    <t xml:space="preserve"> Revenue  from  Division of Tax</t>
  </si>
  <si>
    <t xml:space="preserve"> Revenue  from  Special Levy</t>
  </si>
  <si>
    <t xml:space="preserve">FINANCIAL SUMMARY - REQUIREMENTS BY OBJECT CLASSIFICATION </t>
  </si>
  <si>
    <t xml:space="preserve"> Personnel Services</t>
  </si>
  <si>
    <t xml:space="preserve"> Materials and Services</t>
  </si>
  <si>
    <t xml:space="preserve"> Capital Outlay</t>
  </si>
  <si>
    <t xml:space="preserve"> Contingencies</t>
  </si>
  <si>
    <t xml:space="preserve"> All Other Expenditures and Requirements</t>
  </si>
  <si>
    <t xml:space="preserve"> Unappropriated Ending Fund Balance</t>
  </si>
  <si>
    <r>
      <t xml:space="preserve">     </t>
    </r>
    <r>
      <rPr>
        <b/>
        <sz val="10"/>
        <rFont val="Arial"/>
        <family val="2"/>
      </rPr>
      <t>Total Requirements</t>
    </r>
  </si>
  <si>
    <t>FINANCIAL SUMMARY-REQUIREMENTS AND FULL-TIME EQUIVALENT EMPLOYEES (FTE) BY ORGANIZATIONAL UNIT OR PROGRAM *</t>
  </si>
  <si>
    <t>Non-Departmental / Non-Program</t>
  </si>
  <si>
    <t xml:space="preserve">          Total FTE</t>
  </si>
  <si>
    <r>
      <t xml:space="preserve">Estimated </t>
    </r>
    <r>
      <rPr>
        <b/>
        <sz val="10"/>
        <rFont val="Arial"/>
        <family val="2"/>
      </rPr>
      <t xml:space="preserve"> </t>
    </r>
    <r>
      <rPr>
        <sz val="10"/>
        <rFont val="Arial"/>
        <family val="2"/>
      </rPr>
      <t xml:space="preserve">Debt Outstanding </t>
    </r>
  </si>
  <si>
    <r>
      <t>*</t>
    </r>
    <r>
      <rPr>
        <sz val="10"/>
        <rFont val="Arial"/>
        <family val="2"/>
      </rPr>
      <t xml:space="preserve"> If more space is needed to complete any section of this form, insert lines (rows) on this sheet or add sheets.  You may delete unused lines.</t>
    </r>
  </si>
  <si>
    <t>PROPERTY  TAX  WORKSHEET</t>
  </si>
  <si>
    <t>Permanent Rate Tax</t>
  </si>
  <si>
    <t>(General Fund)</t>
  </si>
  <si>
    <t>1.  Permanent Rate (per $1,000 of AV)</t>
  </si>
  <si>
    <t>/ $1000</t>
  </si>
  <si>
    <t>2.  Estimated Assessed Value in district</t>
  </si>
  <si>
    <t>3.  Tax rate  (per dollar)</t>
  </si>
  <si>
    <t xml:space="preserve">   [ =C5 / 1,000 ]</t>
  </si>
  <si>
    <r>
      <t xml:space="preserve">        </t>
    </r>
    <r>
      <rPr>
        <sz val="10"/>
        <color indexed="12"/>
        <rFont val="Georgia"/>
        <family val="1"/>
      </rPr>
      <t>(convert rate per $1,000 to rate per $1.00)</t>
    </r>
  </si>
  <si>
    <t>4.  Amount the Rate would raise</t>
  </si>
  <si>
    <t xml:space="preserve">   [  E7  x  E9 ]</t>
  </si>
  <si>
    <t>5.  Estimate Measure 5 loss (compression)</t>
  </si>
  <si>
    <t xml:space="preserve"> - </t>
  </si>
  <si>
    <t xml:space="preserve">        Assessor sends Summary of Assessments and</t>
  </si>
  <si>
    <t xml:space="preserve">        Levies Report in October each year showing </t>
  </si>
  <si>
    <t xml:space="preserve">         current year compression loss.  SAL Table 4a.</t>
  </si>
  <si>
    <t>6.  Tax to be billed</t>
  </si>
  <si>
    <t xml:space="preserve"> = </t>
  </si>
  <si>
    <t xml:space="preserve">   [  E12  -  E14 ]</t>
  </si>
  <si>
    <t>7.  Average Collection Factor</t>
  </si>
  <si>
    <t xml:space="preserve">        See your forms &amp; instructions booklet </t>
  </si>
  <si>
    <t xml:space="preserve">         for a 5 year report by county</t>
  </si>
  <si>
    <t>8.  Taxes Estimated to be Received</t>
  </si>
  <si>
    <t xml:space="preserve">   [  E20  x  E22 ]</t>
  </si>
  <si>
    <t>Available on Department of Revenue Website:      http://www.oregon.gov/DOR/forms</t>
  </si>
  <si>
    <t>Local Option Levy (Dollar Amount)</t>
  </si>
  <si>
    <t>1.  Local Option Levy Amount</t>
  </si>
  <si>
    <t xml:space="preserve">2.  Estimated Measure 5 loss </t>
  </si>
  <si>
    <t xml:space="preserve">        Levies Report in October each year showing  </t>
  </si>
  <si>
    <t>3.  Tax to be billed</t>
  </si>
  <si>
    <t xml:space="preserve">   [  E5  -  E7 ]</t>
  </si>
  <si>
    <t>4.  Average Collection Factor</t>
  </si>
  <si>
    <t>x</t>
  </si>
  <si>
    <t xml:space="preserve">        See your forms &amp; instructions booklet for a </t>
  </si>
  <si>
    <t xml:space="preserve">        5 year report by county</t>
  </si>
  <si>
    <t>5.  Taxes Estimated to be Received</t>
  </si>
  <si>
    <t xml:space="preserve">   [  E13  x  E15 ]</t>
  </si>
  <si>
    <t>General Obligation Bond Levy</t>
  </si>
  <si>
    <t>(Debt Service Fund)</t>
  </si>
  <si>
    <t>1.  Taxes Estimated to be received</t>
  </si>
  <si>
    <r>
      <t xml:space="preserve">    </t>
    </r>
    <r>
      <rPr>
        <sz val="10"/>
        <rFont val="Georgia"/>
        <family val="1"/>
      </rPr>
      <t xml:space="preserve"> </t>
    </r>
    <r>
      <rPr>
        <sz val="10"/>
        <color indexed="12"/>
        <rFont val="Georgia"/>
        <family val="1"/>
      </rPr>
      <t xml:space="preserve">Amount needed to make principal </t>
    </r>
  </si>
  <si>
    <t xml:space="preserve">      &amp; interest payments for fiscal year.</t>
  </si>
  <si>
    <t>2.  Estimate Measure 5 loss (compression)</t>
  </si>
  <si>
    <t>-</t>
  </si>
  <si>
    <r>
      <t xml:space="preserve">     General Obligation Bonds are </t>
    </r>
    <r>
      <rPr>
        <u/>
        <sz val="10"/>
        <color indexed="12"/>
        <rFont val="Georgia"/>
        <family val="1"/>
      </rPr>
      <t>not</t>
    </r>
    <r>
      <rPr>
        <sz val="10"/>
        <color indexed="12"/>
        <rFont val="Georgia"/>
        <family val="1"/>
      </rPr>
      <t xml:space="preserve"> subject to</t>
    </r>
  </si>
  <si>
    <t xml:space="preserve">     Measure 5 compression.  Loss = $0.00</t>
  </si>
  <si>
    <t>3.  Amount Estimated to be received</t>
  </si>
  <si>
    <t xml:space="preserve">   [ = C5 ]</t>
  </si>
  <si>
    <t>4.  Add Back Average Collection Factor</t>
  </si>
  <si>
    <t>÷</t>
  </si>
  <si>
    <t xml:space="preserve">       for a 5 year report by county</t>
  </si>
  <si>
    <t>5.  Taxes to be Imposed</t>
  </si>
  <si>
    <t>[ = E13 / E15 ]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</si>
</sst>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5" formatCode="&quot;$&quot;#,##0_);\(&quot;$&quot;#,##0\)"/>
    <numFmt numFmtId="6" formatCode="&quot;$&quot;#,##0_);[Red]\(&quot;$&quot;#,##0\)"/>
    <numFmt numFmtId="8" formatCode="&quot;$&quot;#,##0.00_);[Red]\(&quot;$&quot;#,##0.00\)"/>
    <numFmt numFmtId="44" formatCode="_(&quot;$&quot;* #,##0.00_);_(&quot;$&quot;* \(#,##0.00\);_(&quot;$&quot;* &quot;-&quot;??_);_(@_)"/>
    <numFmt numFmtId="43" formatCode="_(* #,##0.00_);_(* \(#,##0.00\);_(* &quot;-&quot;??_);_(@_)"/>
    <numFmt numFmtId="164" formatCode="0._)"/>
    <numFmt numFmtId="165" formatCode="_(* #,##0_);_(* \(#,##0\);_(* &quot;-&quot;??_);_(@_)"/>
    <numFmt numFmtId="166" formatCode="0.0000"/>
    <numFmt numFmtId="167" formatCode="0.0000_);[Red]\(0.0000\)"/>
    <numFmt numFmtId="168" formatCode="#,##0.0"/>
    <numFmt numFmtId="169" formatCode="#,##0.0000_);[Red]\(#,##0.0000\)"/>
    <numFmt numFmtId="170" formatCode="&quot;$&quot;#,##0"/>
    <numFmt numFmtId="171" formatCode="mmmm\ d\,\ yyyy"/>
    <numFmt numFmtId="172" formatCode="&quot;$&quot;#,##0.0000_);[Red]\(&quot;$&quot;#,##0.0000\)"/>
    <numFmt numFmtId="173" formatCode="#,##0.0000000_);[Red]\(#,##0.0000000\)"/>
    <numFmt numFmtId="174" formatCode="#,##0.0_);[Red]\(#,##0.0\)"/>
  </numFmts>
  <fonts count="139" x14ac:knownFonts="1">
    <font>
      <sz val="10"/>
      <name val="MS Sans Serif"/>
    </font>
    <font>
      <sz val="11"/>
      <color theme="1"/>
      <name val="Calibri"/>
      <family val="2"/>
      <scheme val="minor"/>
    </font>
    <font>
      <sz val="11"/>
      <color theme="1"/>
      <name val="Calibri"/>
      <family val="2"/>
      <scheme val="minor"/>
    </font>
    <font>
      <sz val="11"/>
      <color theme="1"/>
      <name val="Calibri"/>
      <family val="2"/>
      <scheme val="minor"/>
    </font>
    <font>
      <sz val="10"/>
      <name val="MS Sans Serif"/>
      <family val="2"/>
    </font>
    <font>
      <sz val="8"/>
      <name val="MS Sans Serif"/>
      <family val="2"/>
    </font>
    <font>
      <sz val="12"/>
      <name val="Arial"/>
      <family val="2"/>
    </font>
    <font>
      <b/>
      <sz val="12"/>
      <name val="Arial"/>
      <family val="2"/>
    </font>
    <font>
      <sz val="9"/>
      <name val="Arial"/>
      <family val="2"/>
    </font>
    <font>
      <sz val="10"/>
      <name val="Arial"/>
      <family val="2"/>
    </font>
    <font>
      <b/>
      <sz val="10"/>
      <name val="Arial"/>
      <family val="2"/>
    </font>
    <font>
      <sz val="8"/>
      <name val="Arial"/>
      <family val="2"/>
    </font>
    <font>
      <sz val="7"/>
      <name val="Arial"/>
      <family val="2"/>
    </font>
    <font>
      <b/>
      <sz val="11"/>
      <name val="Arial"/>
      <family val="2"/>
    </font>
    <font>
      <sz val="10"/>
      <name val="Arial"/>
      <family val="2"/>
    </font>
    <font>
      <b/>
      <sz val="14"/>
      <name val="Arial"/>
      <family val="2"/>
    </font>
    <font>
      <b/>
      <sz val="9"/>
      <name val="Arial"/>
      <family val="2"/>
    </font>
    <font>
      <b/>
      <sz val="16"/>
      <name val="Arial"/>
      <family val="2"/>
    </font>
    <font>
      <b/>
      <sz val="18"/>
      <name val="Arial"/>
      <family val="2"/>
    </font>
    <font>
      <b/>
      <sz val="26"/>
      <name val="Arial"/>
      <family val="2"/>
    </font>
    <font>
      <sz val="11"/>
      <name val="Arial"/>
      <family val="2"/>
    </font>
    <font>
      <b/>
      <u/>
      <sz val="10"/>
      <name val="Arial"/>
      <family val="2"/>
    </font>
    <font>
      <b/>
      <i/>
      <sz val="12"/>
      <name val="Arial"/>
      <family val="2"/>
    </font>
    <font>
      <sz val="10"/>
      <color indexed="12"/>
      <name val="Arial"/>
      <family val="2"/>
    </font>
    <font>
      <b/>
      <sz val="13.5"/>
      <name val="Arial"/>
      <family val="2"/>
    </font>
    <font>
      <sz val="12"/>
      <color indexed="12"/>
      <name val="Arial"/>
      <family val="2"/>
    </font>
    <font>
      <i/>
      <sz val="10"/>
      <name val="Arial"/>
      <family val="2"/>
    </font>
    <font>
      <b/>
      <i/>
      <sz val="10"/>
      <name val="Arial"/>
      <family val="2"/>
    </font>
    <font>
      <b/>
      <i/>
      <sz val="11"/>
      <name val="Arial"/>
      <family val="2"/>
    </font>
    <font>
      <i/>
      <sz val="9"/>
      <name val="Arial"/>
      <family val="2"/>
    </font>
    <font>
      <b/>
      <i/>
      <sz val="9"/>
      <name val="Arial"/>
      <family val="2"/>
    </font>
    <font>
      <b/>
      <sz val="12"/>
      <name val="Times New Roman"/>
      <family val="1"/>
    </font>
    <font>
      <b/>
      <sz val="11"/>
      <name val="Times New Roman"/>
      <family val="1"/>
    </font>
    <font>
      <sz val="10"/>
      <name val="Times New Roman"/>
      <family val="1"/>
    </font>
    <font>
      <u/>
      <sz val="10"/>
      <name val="Arial"/>
      <family val="2"/>
    </font>
    <font>
      <b/>
      <u/>
      <sz val="12"/>
      <name val="Times New Roman"/>
      <family val="1"/>
    </font>
    <font>
      <sz val="11"/>
      <name val="Times New Roman"/>
      <family val="1"/>
    </font>
    <font>
      <u/>
      <sz val="11"/>
      <name val="Times New Roman"/>
      <family val="1"/>
    </font>
    <font>
      <sz val="12"/>
      <name val="Times New Roman"/>
      <family val="1"/>
    </font>
    <font>
      <i/>
      <sz val="8"/>
      <name val="Arial"/>
      <family val="2"/>
    </font>
    <font>
      <u/>
      <sz val="12"/>
      <name val="Times New Roman"/>
      <family val="1"/>
    </font>
    <font>
      <b/>
      <u/>
      <sz val="12"/>
      <color indexed="12"/>
      <name val="Times New Roman"/>
      <family val="1"/>
    </font>
    <font>
      <sz val="11"/>
      <color indexed="12"/>
      <name val="Times New Roman"/>
      <family val="1"/>
    </font>
    <font>
      <sz val="11"/>
      <name val="MS Sans Serif"/>
      <family val="2"/>
    </font>
    <font>
      <sz val="14"/>
      <name val="Georgia"/>
      <family val="1"/>
    </font>
    <font>
      <b/>
      <sz val="14"/>
      <name val="Georgia"/>
      <family val="1"/>
    </font>
    <font>
      <b/>
      <sz val="14"/>
      <name val="Comic Sans MS"/>
      <family val="4"/>
    </font>
    <font>
      <sz val="14"/>
      <color indexed="10"/>
      <name val="Georgia"/>
      <family val="1"/>
    </font>
    <font>
      <sz val="11"/>
      <name val="Georgia"/>
      <family val="1"/>
    </font>
    <font>
      <sz val="11"/>
      <name val="Comic Sans MS"/>
      <family val="4"/>
    </font>
    <font>
      <sz val="12"/>
      <name val="Comic Sans MS"/>
      <family val="4"/>
    </font>
    <font>
      <sz val="12"/>
      <name val="Georgia"/>
      <family val="1"/>
    </font>
    <font>
      <i/>
      <sz val="10"/>
      <name val="Georgia"/>
      <family val="1"/>
    </font>
    <font>
      <b/>
      <sz val="11"/>
      <name val="Georgia"/>
      <family val="1"/>
    </font>
    <font>
      <sz val="10"/>
      <color indexed="12"/>
      <name val="Georgia"/>
      <family val="1"/>
    </font>
    <font>
      <b/>
      <sz val="14"/>
      <color indexed="10"/>
      <name val="Georgia"/>
      <family val="1"/>
    </font>
    <font>
      <i/>
      <sz val="10"/>
      <color indexed="12"/>
      <name val="Georgia"/>
      <family val="1"/>
    </font>
    <font>
      <b/>
      <sz val="11"/>
      <name val="Comic Sans MS"/>
      <family val="4"/>
    </font>
    <font>
      <i/>
      <sz val="11"/>
      <name val="Georgia"/>
      <family val="1"/>
    </font>
    <font>
      <b/>
      <sz val="11"/>
      <color indexed="81"/>
      <name val="Tahoma"/>
      <family val="2"/>
    </font>
    <font>
      <b/>
      <sz val="9"/>
      <color indexed="81"/>
      <name val="Tahoma"/>
      <family val="2"/>
    </font>
    <font>
      <sz val="8"/>
      <color indexed="81"/>
      <name val="Tahoma"/>
      <family val="2"/>
    </font>
    <font>
      <i/>
      <sz val="12"/>
      <color indexed="12"/>
      <name val="Comic Sans MS"/>
      <family val="4"/>
    </font>
    <font>
      <b/>
      <u/>
      <sz val="14"/>
      <name val="Georgia"/>
      <family val="1"/>
    </font>
    <font>
      <b/>
      <sz val="10"/>
      <color indexed="81"/>
      <name val="Tahoma"/>
      <family val="2"/>
    </font>
    <font>
      <sz val="10"/>
      <name val="Georgia"/>
      <family val="1"/>
    </font>
    <font>
      <u/>
      <sz val="10"/>
      <color indexed="12"/>
      <name val="Georgia"/>
      <family val="1"/>
    </font>
    <font>
      <b/>
      <sz val="20"/>
      <name val="Arial"/>
      <family val="2"/>
    </font>
    <font>
      <sz val="14"/>
      <name val="Arial"/>
      <family val="2"/>
    </font>
    <font>
      <sz val="16"/>
      <name val="Arial"/>
      <family val="2"/>
    </font>
    <font>
      <sz val="11"/>
      <color theme="1"/>
      <name val="Calibri"/>
      <family val="2"/>
      <scheme val="minor"/>
    </font>
    <font>
      <sz val="10"/>
      <color rgb="FF0000FF"/>
      <name val="Arial"/>
      <family val="2"/>
    </font>
    <font>
      <b/>
      <sz val="10"/>
      <color rgb="FF0000FF"/>
      <name val="Arial"/>
      <family val="2"/>
    </font>
    <font>
      <sz val="11"/>
      <color rgb="FF0000FF"/>
      <name val="Times New Roman"/>
      <family val="1"/>
    </font>
    <font>
      <b/>
      <sz val="12"/>
      <color rgb="FF0000FF"/>
      <name val="Times New Roman"/>
      <family val="1"/>
    </font>
    <font>
      <sz val="12"/>
      <color rgb="FF0000FF"/>
      <name val="Times New Roman"/>
      <family val="1"/>
    </font>
    <font>
      <sz val="11"/>
      <color rgb="FF0000FF"/>
      <name val="MS Sans Serif"/>
      <family val="2"/>
    </font>
    <font>
      <sz val="7"/>
      <color rgb="FF0000FF"/>
      <name val="Arial"/>
      <family val="2"/>
    </font>
    <font>
      <sz val="8.5"/>
      <name val="Arial"/>
      <family val="2"/>
    </font>
    <font>
      <sz val="10"/>
      <name val="Calibri"/>
      <family val="2"/>
      <scheme val="minor"/>
    </font>
    <font>
      <sz val="12"/>
      <name val="Calibri"/>
      <family val="2"/>
      <scheme val="minor"/>
    </font>
    <font>
      <sz val="7"/>
      <name val="Calibri"/>
      <family val="2"/>
      <scheme val="minor"/>
    </font>
    <font>
      <sz val="8"/>
      <name val="Calibri"/>
      <family val="2"/>
      <scheme val="minor"/>
    </font>
    <font>
      <b/>
      <sz val="10"/>
      <name val="Calibri"/>
      <family val="2"/>
      <scheme val="minor"/>
    </font>
    <font>
      <sz val="9"/>
      <name val="Calibri"/>
      <family val="2"/>
      <scheme val="minor"/>
    </font>
    <font>
      <b/>
      <sz val="9"/>
      <name val="Calibri"/>
      <family val="2"/>
      <scheme val="minor"/>
    </font>
    <font>
      <b/>
      <sz val="8"/>
      <name val="Calibri"/>
      <family val="2"/>
      <scheme val="minor"/>
    </font>
    <font>
      <b/>
      <sz val="12"/>
      <name val="Calibri"/>
      <family val="2"/>
      <scheme val="minor"/>
    </font>
    <font>
      <sz val="10"/>
      <color rgb="FF0000FF"/>
      <name val="Calibri"/>
      <family val="2"/>
      <scheme val="minor"/>
    </font>
    <font>
      <sz val="9"/>
      <color rgb="FF0000FF"/>
      <name val="Calibri"/>
      <family val="2"/>
      <scheme val="minor"/>
    </font>
    <font>
      <sz val="8"/>
      <color rgb="FF0000FF"/>
      <name val="Calibri"/>
      <family val="2"/>
      <scheme val="minor"/>
    </font>
    <font>
      <b/>
      <sz val="9"/>
      <name val="Calibri"/>
      <family val="2"/>
    </font>
    <font>
      <sz val="12"/>
      <name val="Calibri"/>
      <family val="2"/>
    </font>
    <font>
      <b/>
      <sz val="14"/>
      <name val="Calibri"/>
      <family val="2"/>
      <scheme val="minor"/>
    </font>
    <font>
      <b/>
      <sz val="12"/>
      <color rgb="FF0000FF"/>
      <name val="Calibri"/>
      <family val="2"/>
      <scheme val="minor"/>
    </font>
    <font>
      <b/>
      <sz val="8"/>
      <name val="Calibri"/>
      <family val="2"/>
    </font>
    <font>
      <sz val="8"/>
      <name val="Calibri"/>
      <family val="2"/>
    </font>
    <font>
      <sz val="9"/>
      <color theme="1"/>
      <name val="Calibri"/>
      <family val="2"/>
      <scheme val="minor"/>
    </font>
    <font>
      <sz val="11"/>
      <name val="Calibri"/>
      <family val="2"/>
      <scheme val="minor"/>
    </font>
    <font>
      <b/>
      <sz val="11"/>
      <name val="Calibri"/>
      <family val="2"/>
      <scheme val="minor"/>
    </font>
    <font>
      <b/>
      <sz val="10"/>
      <name val="Calibri"/>
      <family val="2"/>
    </font>
    <font>
      <sz val="10"/>
      <name val="Calibri"/>
      <family val="2"/>
    </font>
    <font>
      <b/>
      <u/>
      <sz val="10"/>
      <color rgb="FF0000FF"/>
      <name val="Calibri"/>
      <family val="2"/>
    </font>
    <font>
      <b/>
      <u/>
      <sz val="10"/>
      <color rgb="FF0000FF"/>
      <name val="Calibri"/>
      <family val="2"/>
      <scheme val="minor"/>
    </font>
    <font>
      <b/>
      <sz val="9"/>
      <color rgb="FF0000FF"/>
      <name val="Calibri"/>
      <family val="2"/>
      <scheme val="minor"/>
    </font>
    <font>
      <u/>
      <sz val="8"/>
      <color rgb="FF0000FF"/>
      <name val="Calibri"/>
      <family val="2"/>
      <scheme val="minor"/>
    </font>
    <font>
      <b/>
      <sz val="10"/>
      <color rgb="FF0000FF"/>
      <name val="Calibri"/>
      <family val="2"/>
      <scheme val="minor"/>
    </font>
    <font>
      <b/>
      <sz val="11"/>
      <color rgb="FF0000FF"/>
      <name val="Calibri"/>
      <family val="2"/>
      <scheme val="minor"/>
    </font>
    <font>
      <sz val="9.5"/>
      <name val="Arial"/>
      <family val="2"/>
    </font>
    <font>
      <sz val="11"/>
      <color rgb="FF0000FF"/>
      <name val="Arial"/>
      <family val="2"/>
    </font>
    <font>
      <u/>
      <sz val="10"/>
      <color rgb="FF0000FF"/>
      <name val="Arial"/>
      <family val="2"/>
    </font>
    <font>
      <sz val="14"/>
      <color rgb="FF0000FF"/>
      <name val="Arial"/>
      <family val="2"/>
    </font>
    <font>
      <sz val="12"/>
      <color rgb="FF0000FF"/>
      <name val="Arial"/>
      <family val="2"/>
    </font>
    <font>
      <b/>
      <sz val="8"/>
      <name val="Arial"/>
      <family val="2"/>
    </font>
    <font>
      <i/>
      <sz val="8"/>
      <color rgb="FF0000FF"/>
      <name val="Calibri"/>
      <family val="2"/>
      <scheme val="minor"/>
    </font>
    <font>
      <sz val="12"/>
      <color rgb="FF3333CC"/>
      <name val="Arial"/>
      <family val="2"/>
    </font>
    <font>
      <sz val="11"/>
      <color rgb="FF3333CC"/>
      <name val="Times New Roman"/>
      <family val="1"/>
    </font>
    <font>
      <b/>
      <sz val="11"/>
      <color theme="1"/>
      <name val="Calibri"/>
      <family val="2"/>
      <scheme val="minor"/>
    </font>
    <font>
      <b/>
      <sz val="11"/>
      <color rgb="FF3333FF"/>
      <name val="Arial"/>
      <family val="2"/>
    </font>
    <font>
      <u/>
      <sz val="10"/>
      <color theme="10"/>
      <name val="Arial"/>
      <family val="2"/>
    </font>
    <font>
      <b/>
      <sz val="10"/>
      <color rgb="FF3333FF"/>
      <name val="Arial"/>
      <family val="2"/>
    </font>
    <font>
      <sz val="11"/>
      <color rgb="FF0066FF"/>
      <name val="Arial"/>
      <family val="2"/>
    </font>
    <font>
      <u/>
      <sz val="11"/>
      <color theme="1"/>
      <name val="Calibri"/>
      <family val="2"/>
      <scheme val="minor"/>
    </font>
    <font>
      <u/>
      <sz val="10"/>
      <color theme="10"/>
      <name val="MS Sans Serif"/>
    </font>
    <font>
      <b/>
      <sz val="11"/>
      <color rgb="FF3333CC"/>
      <name val="Calibri"/>
      <family val="2"/>
      <scheme val="minor"/>
    </font>
    <font>
      <sz val="11"/>
      <color rgb="FF3333CC"/>
      <name val="Arial"/>
      <family val="2"/>
    </font>
    <font>
      <sz val="8"/>
      <color rgb="FF3333CC"/>
      <name val="Calibri"/>
      <family val="2"/>
      <scheme val="minor"/>
    </font>
    <font>
      <b/>
      <sz val="8"/>
      <color rgb="FF3333CC"/>
      <name val="Calibri"/>
      <family val="2"/>
      <scheme val="minor"/>
    </font>
    <font>
      <b/>
      <sz val="10"/>
      <color rgb="FF3333CC"/>
      <name val="Calibri"/>
      <family val="2"/>
      <scheme val="minor"/>
    </font>
    <font>
      <sz val="10"/>
      <color rgb="FF3333CC"/>
      <name val="Arial"/>
      <family val="2"/>
    </font>
    <font>
      <b/>
      <sz val="9"/>
      <color rgb="FF3333FF"/>
      <name val="Arial"/>
      <family val="2"/>
    </font>
    <font>
      <u/>
      <sz val="11"/>
      <color rgb="FF0000FF"/>
      <name val="Arial"/>
      <family val="2"/>
    </font>
    <font>
      <u/>
      <sz val="11"/>
      <name val="Arial"/>
      <family val="2"/>
    </font>
    <font>
      <sz val="8"/>
      <name val="Microsoft Sans Serif"/>
      <family val="2"/>
    </font>
    <font>
      <b/>
      <u/>
      <sz val="10"/>
      <name val="Calibri"/>
      <family val="2"/>
      <scheme val="minor"/>
    </font>
    <font>
      <b/>
      <sz val="11"/>
      <color rgb="FFA20000"/>
      <name val="Comic Sans MS"/>
      <family val="4"/>
    </font>
    <font>
      <b/>
      <sz val="12"/>
      <color rgb="FFA20000"/>
      <name val="Comic Sans MS"/>
      <family val="4"/>
    </font>
    <font>
      <sz val="12"/>
      <color rgb="FFA20000"/>
      <name val="Comic Sans MS"/>
      <family val="4"/>
    </font>
    <font>
      <sz val="8"/>
      <color rgb="FF000000"/>
      <name val="Tahoma"/>
      <family val="2"/>
    </font>
  </fonts>
  <fills count="21">
    <fill>
      <patternFill patternType="none"/>
    </fill>
    <fill>
      <patternFill patternType="gray125"/>
    </fill>
    <fill>
      <patternFill patternType="lightGray"/>
    </fill>
    <fill>
      <patternFill patternType="solid">
        <fgColor indexed="65"/>
        <bgColor indexed="64"/>
      </patternFill>
    </fill>
    <fill>
      <patternFill patternType="solid">
        <fgColor indexed="47"/>
        <bgColor indexed="64"/>
      </patternFill>
    </fill>
    <fill>
      <patternFill patternType="solid">
        <fgColor indexed="22"/>
        <bgColor indexed="64"/>
      </patternFill>
    </fill>
    <fill>
      <patternFill patternType="solid">
        <fgColor indexed="9"/>
        <bgColor indexed="64"/>
      </patternFill>
    </fill>
    <fill>
      <patternFill patternType="solid">
        <fgColor theme="0" tint="-0.249977111117893"/>
        <bgColor indexed="64"/>
      </patternFill>
    </fill>
    <fill>
      <patternFill patternType="solid">
        <fgColor rgb="FF33CCFF"/>
        <bgColor indexed="64"/>
      </patternFill>
    </fill>
    <fill>
      <patternFill patternType="solid">
        <fgColor rgb="FFFF7C80"/>
        <bgColor indexed="64"/>
      </patternFill>
    </fill>
    <fill>
      <patternFill patternType="solid">
        <fgColor rgb="FFFF33CC"/>
        <bgColor indexed="64"/>
      </patternFill>
    </fill>
    <fill>
      <patternFill patternType="solid">
        <fgColor theme="6" tint="0.79998168889431442"/>
        <bgColor indexed="64"/>
      </patternFill>
    </fill>
    <fill>
      <patternFill patternType="solid">
        <fgColor rgb="FFFFCCFF"/>
        <bgColor indexed="64"/>
      </patternFill>
    </fill>
    <fill>
      <patternFill patternType="solid">
        <fgColor theme="9" tint="0.39997558519241921"/>
        <bgColor indexed="64"/>
      </patternFill>
    </fill>
    <fill>
      <patternFill patternType="lightGray">
        <bgColor indexed="9"/>
      </patternFill>
    </fill>
    <fill>
      <patternFill patternType="solid">
        <fgColor rgb="FFFFFF00"/>
        <bgColor indexed="64"/>
      </patternFill>
    </fill>
    <fill>
      <patternFill patternType="solid">
        <fgColor rgb="FFFFFF99"/>
        <bgColor indexed="64"/>
      </patternFill>
    </fill>
    <fill>
      <patternFill patternType="solid">
        <fgColor theme="2"/>
        <bgColor indexed="64"/>
      </patternFill>
    </fill>
    <fill>
      <patternFill patternType="solid">
        <fgColor rgb="FF00B0F0"/>
        <bgColor indexed="64"/>
      </patternFill>
    </fill>
    <fill>
      <patternFill patternType="solid">
        <fgColor theme="0"/>
        <bgColor indexed="64"/>
      </patternFill>
    </fill>
    <fill>
      <patternFill patternType="solid">
        <fgColor theme="8" tint="0.79998168889431442"/>
        <bgColor indexed="64"/>
      </patternFill>
    </fill>
  </fills>
  <borders count="145">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top style="medium">
        <color indexed="64"/>
      </top>
      <bottom/>
      <diagonal/>
    </border>
    <border>
      <left/>
      <right/>
      <top/>
      <bottom style="thin">
        <color indexed="64"/>
      </bottom>
      <diagonal/>
    </border>
    <border>
      <left style="thin">
        <color indexed="64"/>
      </left>
      <right/>
      <top/>
      <bottom/>
      <diagonal/>
    </border>
    <border>
      <left style="thin">
        <color indexed="64"/>
      </left>
      <right style="thin">
        <color indexed="64"/>
      </right>
      <top/>
      <bottom/>
      <diagonal/>
    </border>
    <border>
      <left/>
      <right/>
      <top style="thin">
        <color indexed="64"/>
      </top>
      <bottom/>
      <diagonal/>
    </border>
    <border>
      <left/>
      <right/>
      <top/>
      <bottom style="double">
        <color indexed="64"/>
      </bottom>
      <diagonal/>
    </border>
    <border>
      <left/>
      <right/>
      <top style="thin">
        <color indexed="64"/>
      </top>
      <bottom style="double">
        <color indexed="64"/>
      </bottom>
      <diagonal/>
    </border>
    <border>
      <left/>
      <right style="thin">
        <color indexed="64"/>
      </right>
      <top/>
      <bottom/>
      <diagonal/>
    </border>
    <border>
      <left style="thin">
        <color indexed="64"/>
      </left>
      <right/>
      <top style="thin">
        <color indexed="64"/>
      </top>
      <bottom style="double">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8"/>
      </left>
      <right style="thin">
        <color indexed="8"/>
      </right>
      <top style="thin">
        <color indexed="64"/>
      </top>
      <bottom/>
      <diagonal/>
    </border>
    <border>
      <left style="thin">
        <color indexed="8"/>
      </left>
      <right style="medium">
        <color indexed="64"/>
      </right>
      <top style="thin">
        <color indexed="64"/>
      </top>
      <bottom/>
      <diagonal/>
    </border>
    <border>
      <left style="thin">
        <color indexed="8"/>
      </left>
      <right style="thin">
        <color indexed="8"/>
      </right>
      <top/>
      <bottom/>
      <diagonal/>
    </border>
    <border>
      <left style="thin">
        <color indexed="8"/>
      </left>
      <right style="medium">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medium">
        <color indexed="64"/>
      </right>
      <top style="medium">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double">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double">
        <color indexed="64"/>
      </top>
      <bottom style="medium">
        <color indexed="64"/>
      </bottom>
      <diagonal/>
    </border>
    <border>
      <left/>
      <right style="thin">
        <color indexed="64"/>
      </right>
      <top/>
      <bottom style="medium">
        <color indexed="64"/>
      </bottom>
      <diagonal/>
    </border>
    <border>
      <left/>
      <right style="medium">
        <color indexed="64"/>
      </right>
      <top/>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8"/>
      </left>
      <right style="thin">
        <color indexed="8"/>
      </right>
      <top/>
      <bottom style="thin">
        <color indexed="64"/>
      </bottom>
      <diagonal/>
    </border>
    <border>
      <left style="thin">
        <color indexed="8"/>
      </left>
      <right style="medium">
        <color indexed="64"/>
      </right>
      <top/>
      <bottom style="thin">
        <color indexed="64"/>
      </bottom>
      <diagonal/>
    </border>
    <border>
      <left style="medium">
        <color indexed="64"/>
      </left>
      <right/>
      <top style="medium">
        <color indexed="64"/>
      </top>
      <bottom/>
      <diagonal/>
    </border>
    <border>
      <left/>
      <right/>
      <top style="thin">
        <color indexed="64"/>
      </top>
      <bottom style="medium">
        <color indexed="64"/>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style="thin">
        <color indexed="64"/>
      </left>
      <right/>
      <top style="dotted">
        <color indexed="64"/>
      </top>
      <bottom style="thin">
        <color indexed="64"/>
      </bottom>
      <diagonal/>
    </border>
    <border>
      <left/>
      <right/>
      <top style="dotted">
        <color indexed="64"/>
      </top>
      <bottom/>
      <diagonal/>
    </border>
    <border>
      <left/>
      <right style="medium">
        <color indexed="64"/>
      </right>
      <top style="dotted">
        <color indexed="64"/>
      </top>
      <bottom/>
      <diagonal/>
    </border>
    <border>
      <left style="thin">
        <color indexed="64"/>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top style="double">
        <color indexed="64"/>
      </top>
      <bottom style="medium">
        <color indexed="64"/>
      </bottom>
      <diagonal/>
    </border>
    <border>
      <left style="medium">
        <color indexed="64"/>
      </left>
      <right/>
      <top style="double">
        <color indexed="64"/>
      </top>
      <bottom/>
      <diagonal/>
    </border>
    <border>
      <left/>
      <right style="medium">
        <color indexed="64"/>
      </right>
      <top style="double">
        <color indexed="64"/>
      </top>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style="double">
        <color indexed="64"/>
      </top>
      <bottom style="medium">
        <color indexed="64"/>
      </bottom>
      <diagonal/>
    </border>
    <border>
      <left style="medium">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medium">
        <color indexed="64"/>
      </right>
      <top/>
      <bottom style="medium">
        <color indexed="64"/>
      </bottom>
      <diagonal/>
    </border>
    <border>
      <left/>
      <right/>
      <top style="thick">
        <color indexed="64"/>
      </top>
      <bottom/>
      <diagonal/>
    </border>
    <border>
      <left/>
      <right/>
      <top/>
      <bottom style="thick">
        <color indexed="64"/>
      </bottom>
      <diagonal/>
    </border>
    <border>
      <left style="thick">
        <color indexed="64"/>
      </left>
      <right/>
      <top style="medium">
        <color indexed="64"/>
      </top>
      <bottom/>
      <diagonal/>
    </border>
    <border>
      <left style="thick">
        <color indexed="64"/>
      </left>
      <right/>
      <top/>
      <bottom/>
      <diagonal/>
    </border>
    <border>
      <left style="thin">
        <color indexed="8"/>
      </left>
      <right style="thin">
        <color indexed="8"/>
      </right>
      <top style="double">
        <color indexed="8"/>
      </top>
      <bottom/>
      <diagonal/>
    </border>
    <border>
      <left style="thin">
        <color indexed="8"/>
      </left>
      <right style="medium">
        <color indexed="64"/>
      </right>
      <top style="double">
        <color indexed="8"/>
      </top>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bottom style="medium">
        <color indexed="64"/>
      </bottom>
      <diagonal/>
    </border>
    <border>
      <left style="thin">
        <color indexed="64"/>
      </left>
      <right/>
      <top style="thin">
        <color indexed="64"/>
      </top>
      <bottom style="medium">
        <color indexed="64"/>
      </bottom>
      <diagonal/>
    </border>
    <border>
      <left/>
      <right/>
      <top style="double">
        <color indexed="64"/>
      </top>
      <bottom/>
      <diagonal/>
    </border>
    <border>
      <left style="double">
        <color indexed="64"/>
      </left>
      <right style="double">
        <color indexed="64"/>
      </right>
      <top style="double">
        <color indexed="64"/>
      </top>
      <bottom style="double">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right/>
      <top/>
      <bottom style="mediumDashed">
        <color indexed="64"/>
      </bottom>
      <diagonal/>
    </border>
    <border>
      <left/>
      <right/>
      <top/>
      <bottom style="hair">
        <color indexed="64"/>
      </bottom>
      <diagonal/>
    </border>
    <border>
      <left/>
      <right/>
      <top style="hair">
        <color indexed="64"/>
      </top>
      <bottom style="hair">
        <color indexed="64"/>
      </bottom>
      <diagonal/>
    </border>
    <border>
      <left style="medium">
        <color indexed="64"/>
      </left>
      <right style="medium">
        <color indexed="64"/>
      </right>
      <top style="medium">
        <color indexed="64"/>
      </top>
      <bottom style="medium">
        <color indexed="64"/>
      </bottom>
      <diagonal/>
    </border>
    <border>
      <left style="medium">
        <color indexed="64"/>
      </left>
      <right/>
      <top style="dashed">
        <color indexed="64"/>
      </top>
      <bottom style="thin">
        <color indexed="64"/>
      </bottom>
      <diagonal/>
    </border>
    <border>
      <left/>
      <right style="thin">
        <color indexed="64"/>
      </right>
      <top style="dashed">
        <color indexed="64"/>
      </top>
      <bottom style="thin">
        <color indexed="64"/>
      </bottom>
      <diagonal/>
    </border>
    <border>
      <left/>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double">
        <color indexed="64"/>
      </top>
      <bottom style="medium">
        <color indexed="64"/>
      </bottom>
      <diagonal/>
    </border>
    <border>
      <left style="medium">
        <color indexed="64"/>
      </left>
      <right/>
      <top style="medium">
        <color indexed="64"/>
      </top>
      <bottom style="dashed">
        <color indexed="64"/>
      </bottom>
      <diagonal/>
    </border>
    <border>
      <left/>
      <right style="thin">
        <color indexed="64"/>
      </right>
      <top style="medium">
        <color indexed="64"/>
      </top>
      <bottom style="dashed">
        <color indexed="64"/>
      </bottom>
      <diagonal/>
    </border>
    <border>
      <left style="medium">
        <color indexed="64"/>
      </left>
      <right/>
      <top style="thin">
        <color indexed="64"/>
      </top>
      <bottom style="double">
        <color indexed="64"/>
      </bottom>
      <diagonal/>
    </border>
    <border>
      <left style="medium">
        <color indexed="64"/>
      </left>
      <right/>
      <top style="dashed">
        <color indexed="64"/>
      </top>
      <bottom style="double">
        <color indexed="64"/>
      </bottom>
      <diagonal/>
    </border>
    <border>
      <left/>
      <right style="thin">
        <color indexed="64"/>
      </right>
      <top style="dashed">
        <color indexed="64"/>
      </top>
      <bottom style="double">
        <color indexed="64"/>
      </bottom>
      <diagonal/>
    </border>
    <border>
      <left/>
      <right style="thin">
        <color indexed="8"/>
      </right>
      <top/>
      <bottom style="thin">
        <color indexed="64"/>
      </bottom>
      <diagonal/>
    </border>
    <border>
      <left style="medium">
        <color indexed="64"/>
      </left>
      <right/>
      <top style="medium">
        <color indexed="64"/>
      </top>
      <bottom style="medium">
        <color indexed="64"/>
      </bottom>
      <diagonal/>
    </border>
    <border>
      <left style="medium">
        <color indexed="64"/>
      </left>
      <right/>
      <top style="thin">
        <color indexed="64"/>
      </top>
      <bottom style="medium">
        <color indexed="64"/>
      </bottom>
      <diagonal/>
    </border>
    <border>
      <left/>
      <right style="thin">
        <color indexed="8"/>
      </right>
      <top style="thin">
        <color indexed="64"/>
      </top>
      <bottom/>
      <diagonal/>
    </border>
    <border>
      <left/>
      <right/>
      <top style="double">
        <color indexed="64"/>
      </top>
      <bottom style="thin">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medium">
        <color indexed="64"/>
      </top>
      <bottom style="medium">
        <color indexed="64"/>
      </bottom>
      <diagonal/>
    </border>
    <border>
      <left style="thick">
        <color indexed="64"/>
      </left>
      <right/>
      <top style="thin">
        <color indexed="64"/>
      </top>
      <bottom style="medium">
        <color indexed="64"/>
      </bottom>
      <diagonal/>
    </border>
    <border>
      <left style="medium">
        <color indexed="64"/>
      </left>
      <right/>
      <top style="thin">
        <color indexed="64"/>
      </top>
      <bottom style="dotted">
        <color indexed="64"/>
      </bottom>
      <diagonal/>
    </border>
    <border>
      <left/>
      <right style="thin">
        <color indexed="64"/>
      </right>
      <top style="thin">
        <color indexed="64"/>
      </top>
      <bottom style="dotted">
        <color indexed="64"/>
      </bottom>
      <diagonal/>
    </border>
    <border>
      <left style="medium">
        <color indexed="64"/>
      </left>
      <right/>
      <top style="dotted">
        <color indexed="64"/>
      </top>
      <bottom style="thin">
        <color indexed="64"/>
      </bottom>
      <diagonal/>
    </border>
    <border>
      <left/>
      <right style="thin">
        <color indexed="64"/>
      </right>
      <top style="dotted">
        <color indexed="64"/>
      </top>
      <bottom style="thin">
        <color indexed="64"/>
      </bottom>
      <diagonal/>
    </border>
    <border>
      <left style="medium">
        <color indexed="64"/>
      </left>
      <right/>
      <top style="dotted">
        <color indexed="64"/>
      </top>
      <bottom style="double">
        <color indexed="64"/>
      </bottom>
      <diagonal/>
    </border>
    <border>
      <left/>
      <right style="thin">
        <color indexed="64"/>
      </right>
      <top style="dotted">
        <color indexed="64"/>
      </top>
      <bottom style="double">
        <color indexed="64"/>
      </bottom>
      <diagonal/>
    </border>
    <border>
      <left style="thin">
        <color indexed="64"/>
      </left>
      <right/>
      <top style="medium">
        <color indexed="64"/>
      </top>
      <bottom/>
      <diagonal/>
    </border>
    <border>
      <left style="thin">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thin">
        <color auto="1"/>
      </left>
      <right style="thin">
        <color auto="1"/>
      </right>
      <top/>
      <bottom style="thin">
        <color auto="1"/>
      </bottom>
      <diagonal/>
    </border>
    <border>
      <left style="thin">
        <color indexed="64"/>
      </left>
      <right/>
      <top/>
      <bottom style="thin">
        <color indexed="64"/>
      </bottom>
      <diagonal/>
    </border>
    <border>
      <left style="thin">
        <color auto="1"/>
      </left>
      <right style="thin">
        <color auto="1"/>
      </right>
      <top/>
      <bottom/>
      <diagonal/>
    </border>
    <border>
      <left style="thin">
        <color indexed="64"/>
      </left>
      <right/>
      <top/>
      <bottom/>
      <diagonal/>
    </border>
    <border>
      <left style="thin">
        <color indexed="64"/>
      </left>
      <right style="thin">
        <color indexed="64"/>
      </right>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thin">
        <color indexed="64"/>
      </bottom>
      <diagonal/>
    </border>
    <border>
      <left style="thin">
        <color indexed="64"/>
      </left>
      <right/>
      <top/>
      <bottom style="double">
        <color indexed="64"/>
      </bottom>
      <diagonal/>
    </border>
    <border>
      <left/>
      <right style="thin">
        <color indexed="64"/>
      </right>
      <top/>
      <bottom style="double">
        <color indexed="64"/>
      </bottom>
      <diagonal/>
    </border>
    <border>
      <left/>
      <right style="thin">
        <color indexed="64"/>
      </right>
      <top style="hair">
        <color indexed="64"/>
      </top>
      <bottom style="hair">
        <color indexed="64"/>
      </bottom>
      <diagonal/>
    </border>
    <border>
      <left/>
      <right/>
      <top style="hair">
        <color indexed="64"/>
      </top>
      <bottom/>
      <diagonal/>
    </border>
    <border>
      <left/>
      <right/>
      <top style="hair">
        <color indexed="64"/>
      </top>
      <bottom style="medium">
        <color indexed="64"/>
      </bottom>
      <diagonal/>
    </border>
    <border>
      <left style="hair">
        <color indexed="64"/>
      </left>
      <right/>
      <top/>
      <bottom/>
      <diagonal/>
    </border>
    <border>
      <left style="thin">
        <color indexed="64"/>
      </left>
      <right/>
      <top style="double">
        <color indexed="64"/>
      </top>
      <bottom/>
      <diagonal/>
    </border>
    <border>
      <left/>
      <right style="thin">
        <color indexed="64"/>
      </right>
      <top style="double">
        <color indexed="64"/>
      </top>
      <bottom/>
      <diagonal/>
    </border>
    <border>
      <left style="thin">
        <color indexed="8"/>
      </left>
      <right style="thin">
        <color indexed="8"/>
      </right>
      <top/>
      <bottom/>
      <diagonal/>
    </border>
    <border>
      <left style="thin">
        <color indexed="8"/>
      </left>
      <right style="medium">
        <color indexed="64"/>
      </right>
      <top/>
      <bottom/>
      <diagonal/>
    </border>
  </borders>
  <cellStyleXfs count="17">
    <xf numFmtId="0" fontId="0" fillId="0" borderId="0"/>
    <xf numFmtId="40" fontId="4" fillId="0" borderId="0" applyFont="0" applyFill="0" applyBorder="0" applyAlignment="0" applyProtection="0"/>
    <xf numFmtId="43" fontId="9" fillId="0" borderId="0" applyFont="0" applyFill="0" applyBorder="0" applyAlignment="0" applyProtection="0"/>
    <xf numFmtId="8" fontId="4" fillId="0" borderId="0" applyFont="0" applyFill="0" applyBorder="0" applyAlignment="0" applyProtection="0"/>
    <xf numFmtId="0" fontId="9" fillId="0" borderId="0"/>
    <xf numFmtId="0" fontId="14" fillId="0" borderId="0"/>
    <xf numFmtId="0" fontId="70" fillId="0" borderId="0"/>
    <xf numFmtId="0" fontId="14" fillId="0" borderId="0"/>
    <xf numFmtId="0" fontId="4" fillId="0" borderId="0"/>
    <xf numFmtId="0" fontId="3" fillId="0" borderId="0"/>
    <xf numFmtId="0" fontId="9" fillId="0" borderId="0"/>
    <xf numFmtId="0" fontId="2" fillId="0" borderId="0"/>
    <xf numFmtId="44" fontId="9" fillId="0" borderId="0" applyFont="0" applyFill="0" applyBorder="0" applyAlignment="0" applyProtection="0"/>
    <xf numFmtId="0" fontId="119" fillId="0" borderId="0" applyNumberFormat="0" applyFill="0" applyBorder="0" applyAlignment="0" applyProtection="0"/>
    <xf numFmtId="0" fontId="1" fillId="0" borderId="0"/>
    <xf numFmtId="43" fontId="1" fillId="0" borderId="0" applyFont="0" applyFill="0" applyBorder="0" applyAlignment="0" applyProtection="0"/>
    <xf numFmtId="0" fontId="123" fillId="0" borderId="0" applyNumberFormat="0" applyFill="0" applyBorder="0" applyAlignment="0" applyProtection="0"/>
  </cellStyleXfs>
  <cellXfs count="1409">
    <xf numFmtId="0" fontId="0" fillId="0" borderId="0" xfId="0"/>
    <xf numFmtId="0" fontId="6" fillId="0" borderId="0" xfId="0" applyFont="1"/>
    <xf numFmtId="0" fontId="11" fillId="0" borderId="0" xfId="0" applyFont="1"/>
    <xf numFmtId="0" fontId="20" fillId="0" borderId="0" xfId="0" applyFont="1"/>
    <xf numFmtId="0" fontId="71" fillId="0" borderId="12" xfId="0" applyFont="1" applyBorder="1"/>
    <xf numFmtId="0" fontId="10" fillId="0" borderId="38" xfId="0" applyFont="1" applyBorder="1"/>
    <xf numFmtId="0" fontId="10" fillId="0" borderId="0" xfId="0" applyFont="1"/>
    <xf numFmtId="0" fontId="9" fillId="0" borderId="0" xfId="0" applyFont="1"/>
    <xf numFmtId="0" fontId="0" fillId="0" borderId="9" xfId="0" applyBorder="1"/>
    <xf numFmtId="0" fontId="71" fillId="0" borderId="23" xfId="0" applyFont="1" applyBorder="1" applyAlignment="1">
      <alignment horizontal="center"/>
    </xf>
    <xf numFmtId="0" fontId="32" fillId="0" borderId="0" xfId="0" applyFont="1"/>
    <xf numFmtId="0" fontId="0" fillId="5" borderId="0" xfId="0" applyFill="1"/>
    <xf numFmtId="0" fontId="33" fillId="0" borderId="0" xfId="0" applyFont="1"/>
    <xf numFmtId="0" fontId="34" fillId="0" borderId="0" xfId="0" applyFont="1"/>
    <xf numFmtId="0" fontId="35" fillId="0" borderId="0" xfId="0" applyFont="1"/>
    <xf numFmtId="0" fontId="34" fillId="5" borderId="0" xfId="0" applyFont="1" applyFill="1"/>
    <xf numFmtId="0" fontId="36" fillId="0" borderId="0" xfId="0" applyFont="1" applyAlignment="1">
      <alignment horizontal="left"/>
    </xf>
    <xf numFmtId="0" fontId="31" fillId="0" borderId="0" xfId="0" applyFont="1"/>
    <xf numFmtId="0" fontId="37" fillId="0" borderId="0" xfId="0" applyFont="1" applyAlignment="1">
      <alignment horizontal="left"/>
    </xf>
    <xf numFmtId="0" fontId="31" fillId="0" borderId="9" xfId="0" applyFont="1" applyBorder="1" applyAlignment="1">
      <alignment horizontal="left"/>
    </xf>
    <xf numFmtId="0" fontId="38" fillId="0" borderId="0" xfId="0" applyFont="1"/>
    <xf numFmtId="3" fontId="36" fillId="0" borderId="0" xfId="0" applyNumberFormat="1" applyFont="1"/>
    <xf numFmtId="0" fontId="31" fillId="0" borderId="0" xfId="0" applyFont="1" applyAlignment="1">
      <alignment horizontal="right"/>
    </xf>
    <xf numFmtId="0" fontId="38" fillId="0" borderId="0" xfId="0" applyFont="1" applyAlignment="1">
      <alignment horizontal="right"/>
    </xf>
    <xf numFmtId="0" fontId="6" fillId="5" borderId="0" xfId="0" applyFont="1" applyFill="1"/>
    <xf numFmtId="0" fontId="40" fillId="0" borderId="0" xfId="0" applyFont="1"/>
    <xf numFmtId="38" fontId="71" fillId="0" borderId="39" xfId="0" applyNumberFormat="1" applyFont="1" applyBorder="1" applyAlignment="1">
      <alignment horizontal="right"/>
    </xf>
    <xf numFmtId="38" fontId="71" fillId="0" borderId="42" xfId="0" applyNumberFormat="1" applyFont="1" applyBorder="1" applyAlignment="1">
      <alignment horizontal="right"/>
    </xf>
    <xf numFmtId="38" fontId="71" fillId="0" borderId="2" xfId="1" applyNumberFormat="1" applyFont="1" applyBorder="1" applyAlignment="1">
      <alignment horizontal="right"/>
    </xf>
    <xf numFmtId="38" fontId="71" fillId="0" borderId="19" xfId="0" applyNumberFormat="1" applyFont="1" applyBorder="1" applyAlignment="1">
      <alignment horizontal="right"/>
    </xf>
    <xf numFmtId="38" fontId="71" fillId="0" borderId="43" xfId="0" applyNumberFormat="1" applyFont="1" applyBorder="1" applyAlignment="1">
      <alignment horizontal="right"/>
    </xf>
    <xf numFmtId="40" fontId="71" fillId="0" borderId="2" xfId="1" applyFont="1" applyBorder="1" applyAlignment="1">
      <alignment horizontal="right"/>
    </xf>
    <xf numFmtId="40" fontId="71" fillId="0" borderId="39" xfId="0" applyNumberFormat="1" applyFont="1" applyBorder="1" applyAlignment="1">
      <alignment horizontal="right"/>
    </xf>
    <xf numFmtId="40" fontId="71" fillId="0" borderId="42" xfId="0" applyNumberFormat="1" applyFont="1" applyBorder="1" applyAlignment="1">
      <alignment horizontal="right"/>
    </xf>
    <xf numFmtId="40" fontId="71" fillId="0" borderId="19" xfId="0" applyNumberFormat="1" applyFont="1" applyBorder="1" applyAlignment="1">
      <alignment horizontal="right"/>
    </xf>
    <xf numFmtId="40" fontId="71" fillId="0" borderId="43" xfId="0" applyNumberFormat="1" applyFont="1" applyBorder="1" applyAlignment="1">
      <alignment horizontal="right"/>
    </xf>
    <xf numFmtId="38" fontId="71" fillId="0" borderId="2" xfId="0" applyNumberFormat="1" applyFont="1" applyBorder="1" applyAlignment="1">
      <alignment horizontal="right"/>
    </xf>
    <xf numFmtId="38" fontId="71" fillId="0" borderId="44" xfId="0" applyNumberFormat="1" applyFont="1" applyBorder="1" applyAlignment="1">
      <alignment horizontal="right"/>
    </xf>
    <xf numFmtId="40" fontId="71" fillId="0" borderId="2" xfId="0" applyNumberFormat="1" applyFont="1" applyBorder="1" applyAlignment="1">
      <alignment horizontal="right"/>
    </xf>
    <xf numFmtId="40" fontId="71" fillId="0" borderId="44" xfId="0" applyNumberFormat="1" applyFont="1" applyBorder="1" applyAlignment="1">
      <alignment horizontal="right"/>
    </xf>
    <xf numFmtId="40" fontId="71" fillId="0" borderId="3" xfId="0" applyNumberFormat="1" applyFont="1" applyBorder="1" applyAlignment="1">
      <alignment horizontal="right"/>
    </xf>
    <xf numFmtId="40" fontId="71" fillId="0" borderId="45" xfId="0" applyNumberFormat="1" applyFont="1" applyBorder="1" applyAlignment="1">
      <alignment horizontal="right"/>
    </xf>
    <xf numFmtId="49" fontId="71" fillId="0" borderId="15" xfId="0" applyNumberFormat="1" applyFont="1" applyBorder="1" applyAlignment="1">
      <alignment horizontal="center"/>
    </xf>
    <xf numFmtId="49" fontId="71" fillId="0" borderId="52" xfId="0" applyNumberFormat="1" applyFont="1" applyBorder="1" applyAlignment="1">
      <alignment horizontal="center"/>
    </xf>
    <xf numFmtId="0" fontId="32" fillId="0" borderId="9" xfId="0" applyFont="1" applyBorder="1" applyAlignment="1">
      <alignment horizontal="left"/>
    </xf>
    <xf numFmtId="3" fontId="73" fillId="0" borderId="0" xfId="0" applyNumberFormat="1" applyFont="1"/>
    <xf numFmtId="6" fontId="32" fillId="0" borderId="0" xfId="0" applyNumberFormat="1" applyFont="1"/>
    <xf numFmtId="6" fontId="32" fillId="0" borderId="2" xfId="0" applyNumberFormat="1" applyFont="1" applyBorder="1"/>
    <xf numFmtId="0" fontId="73" fillId="0" borderId="0" xfId="0" applyFont="1" applyAlignment="1">
      <alignment horizontal="left" indent="1"/>
    </xf>
    <xf numFmtId="3" fontId="73" fillId="0" borderId="0" xfId="3" applyNumberFormat="1" applyFont="1" applyBorder="1" applyAlignment="1"/>
    <xf numFmtId="38" fontId="75" fillId="0" borderId="14" xfId="0" applyNumberFormat="1" applyFont="1" applyBorder="1"/>
    <xf numFmtId="6" fontId="74" fillId="0" borderId="0" xfId="0" applyNumberFormat="1" applyFont="1"/>
    <xf numFmtId="49" fontId="71" fillId="0" borderId="53" xfId="0" applyNumberFormat="1" applyFont="1" applyBorder="1" applyAlignment="1">
      <alignment horizontal="center"/>
    </xf>
    <xf numFmtId="170" fontId="71" fillId="0" borderId="54" xfId="3" applyNumberFormat="1" applyFont="1" applyFill="1" applyBorder="1" applyAlignment="1">
      <alignment horizontal="center"/>
    </xf>
    <xf numFmtId="49" fontId="71" fillId="0" borderId="39" xfId="0" applyNumberFormat="1" applyFont="1" applyBorder="1" applyAlignment="1">
      <alignment horizontal="center"/>
    </xf>
    <xf numFmtId="49" fontId="71" fillId="0" borderId="42" xfId="0" applyNumberFormat="1" applyFont="1" applyBorder="1" applyAlignment="1">
      <alignment horizontal="center"/>
    </xf>
    <xf numFmtId="0" fontId="4" fillId="0" borderId="0" xfId="0" applyFont="1" applyAlignment="1">
      <alignment horizontal="left" vertical="top"/>
    </xf>
    <xf numFmtId="0" fontId="43" fillId="0" borderId="0" xfId="0" applyFont="1"/>
    <xf numFmtId="0" fontId="76" fillId="0" borderId="0" xfId="0" applyFont="1" applyAlignment="1">
      <alignment horizontal="left" indent="1"/>
    </xf>
    <xf numFmtId="0" fontId="24" fillId="10" borderId="13" xfId="0" applyFont="1" applyFill="1" applyBorder="1"/>
    <xf numFmtId="0" fontId="44" fillId="0" borderId="0" xfId="4" applyFont="1" applyAlignment="1">
      <alignment horizontal="left"/>
    </xf>
    <xf numFmtId="0" fontId="46" fillId="0" borderId="0" xfId="4" applyFont="1"/>
    <xf numFmtId="0" fontId="45" fillId="0" borderId="0" xfId="4" applyFont="1"/>
    <xf numFmtId="0" fontId="45" fillId="6" borderId="0" xfId="4" applyFont="1" applyFill="1"/>
    <xf numFmtId="0" fontId="45" fillId="5" borderId="0" xfId="4" applyFont="1" applyFill="1"/>
    <xf numFmtId="0" fontId="47" fillId="0" borderId="0" xfId="4" applyFont="1" applyAlignment="1">
      <alignment horizontal="left"/>
    </xf>
    <xf numFmtId="0" fontId="45" fillId="0" borderId="0" xfId="4" applyFont="1" applyAlignment="1">
      <alignment horizontal="left" vertical="center"/>
    </xf>
    <xf numFmtId="0" fontId="48" fillId="0" borderId="0" xfId="4" applyFont="1"/>
    <xf numFmtId="0" fontId="49" fillId="0" borderId="0" xfId="4" applyFont="1"/>
    <xf numFmtId="0" fontId="48" fillId="6" borderId="0" xfId="4" applyFont="1" applyFill="1"/>
    <xf numFmtId="0" fontId="48" fillId="5" borderId="0" xfId="4" applyFont="1" applyFill="1"/>
    <xf numFmtId="0" fontId="48" fillId="0" borderId="0" xfId="4" applyFont="1" applyAlignment="1">
      <alignment horizontal="left"/>
    </xf>
    <xf numFmtId="38" fontId="49" fillId="0" borderId="0" xfId="4" applyNumberFormat="1" applyFont="1"/>
    <xf numFmtId="0" fontId="51" fillId="0" borderId="0" xfId="4" applyFont="1" applyAlignment="1">
      <alignment horizontal="left"/>
    </xf>
    <xf numFmtId="0" fontId="51" fillId="0" borderId="0" xfId="4" applyFont="1"/>
    <xf numFmtId="6" fontId="50" fillId="0" borderId="0" xfId="4" applyNumberFormat="1" applyFont="1" applyAlignment="1">
      <alignment horizontal="right"/>
    </xf>
    <xf numFmtId="0" fontId="52" fillId="0" borderId="0" xfId="4" applyFont="1"/>
    <xf numFmtId="0" fontId="48" fillId="0" borderId="0" xfId="4" applyFont="1" applyAlignment="1">
      <alignment horizontal="center"/>
    </xf>
    <xf numFmtId="0" fontId="53" fillId="0" borderId="0" xfId="4" applyFont="1" applyAlignment="1">
      <alignment horizontal="center"/>
    </xf>
    <xf numFmtId="173" fontId="49" fillId="0" borderId="9" xfId="4" applyNumberFormat="1" applyFont="1" applyBorder="1"/>
    <xf numFmtId="6" fontId="49" fillId="0" borderId="0" xfId="4" applyNumberFormat="1" applyFont="1"/>
    <xf numFmtId="0" fontId="55" fillId="0" borderId="0" xfId="4" applyFont="1" applyAlignment="1">
      <alignment horizontal="center"/>
    </xf>
    <xf numFmtId="0" fontId="54" fillId="0" borderId="0" xfId="4" applyFont="1"/>
    <xf numFmtId="0" fontId="56" fillId="0" borderId="0" xfId="4" applyFont="1"/>
    <xf numFmtId="38" fontId="49" fillId="0" borderId="13" xfId="4" applyNumberFormat="1" applyFont="1" applyBorder="1"/>
    <xf numFmtId="6" fontId="57" fillId="0" borderId="0" xfId="4" applyNumberFormat="1" applyFont="1"/>
    <xf numFmtId="40" fontId="49" fillId="0" borderId="9" xfId="4" applyNumberFormat="1" applyFont="1" applyBorder="1"/>
    <xf numFmtId="0" fontId="53" fillId="0" borderId="0" xfId="4" applyFont="1"/>
    <xf numFmtId="38" fontId="62" fillId="0" borderId="0" xfId="4" applyNumberFormat="1" applyFont="1"/>
    <xf numFmtId="0" fontId="45" fillId="0" borderId="0" xfId="4" applyFont="1" applyAlignment="1">
      <alignment horizontal="center"/>
    </xf>
    <xf numFmtId="0" fontId="63" fillId="0" borderId="0" xfId="4" applyFont="1" applyAlignment="1">
      <alignment horizontal="left"/>
    </xf>
    <xf numFmtId="38" fontId="46" fillId="0" borderId="0" xfId="4" applyNumberFormat="1" applyFont="1"/>
    <xf numFmtId="38" fontId="48" fillId="0" borderId="0" xfId="4" applyNumberFormat="1" applyFont="1" applyAlignment="1">
      <alignment horizontal="center"/>
    </xf>
    <xf numFmtId="38" fontId="49" fillId="0" borderId="9" xfId="4" applyNumberFormat="1" applyFont="1" applyBorder="1"/>
    <xf numFmtId="40" fontId="49" fillId="0" borderId="0" xfId="4" applyNumberFormat="1" applyFont="1"/>
    <xf numFmtId="38" fontId="49" fillId="0" borderId="87" xfId="4" applyNumberFormat="1" applyFont="1" applyBorder="1"/>
    <xf numFmtId="0" fontId="54" fillId="0" borderId="0" xfId="4" applyFont="1" applyAlignment="1">
      <alignment horizontal="left"/>
    </xf>
    <xf numFmtId="0" fontId="67" fillId="0" borderId="0" xfId="4" applyFont="1" applyAlignment="1">
      <alignment horizontal="center"/>
    </xf>
    <xf numFmtId="40" fontId="49" fillId="0" borderId="13" xfId="4" applyNumberFormat="1" applyFont="1" applyBorder="1" applyAlignment="1">
      <alignment horizontal="right"/>
    </xf>
    <xf numFmtId="6" fontId="57" fillId="0" borderId="0" xfId="2" applyNumberFormat="1" applyFont="1"/>
    <xf numFmtId="0" fontId="11" fillId="0" borderId="87" xfId="0" applyFont="1" applyBorder="1"/>
    <xf numFmtId="0" fontId="7" fillId="11" borderId="88" xfId="0" applyFont="1" applyFill="1" applyBorder="1" applyAlignment="1">
      <alignment horizontal="center"/>
    </xf>
    <xf numFmtId="0" fontId="20" fillId="11" borderId="89" xfId="0" applyFont="1" applyFill="1" applyBorder="1"/>
    <xf numFmtId="37" fontId="71" fillId="0" borderId="2" xfId="0" applyNumberFormat="1" applyFont="1" applyBorder="1"/>
    <xf numFmtId="37" fontId="71" fillId="0" borderId="44" xfId="0" applyNumberFormat="1" applyFont="1" applyBorder="1"/>
    <xf numFmtId="37" fontId="71" fillId="0" borderId="3" xfId="0" applyNumberFormat="1" applyFont="1" applyBorder="1"/>
    <xf numFmtId="37" fontId="71" fillId="0" borderId="45" xfId="0" applyNumberFormat="1" applyFont="1" applyBorder="1"/>
    <xf numFmtId="38" fontId="71" fillId="0" borderId="2" xfId="1" applyNumberFormat="1" applyFont="1" applyFill="1" applyBorder="1" applyAlignment="1">
      <alignment horizontal="right"/>
    </xf>
    <xf numFmtId="38" fontId="71" fillId="0" borderId="59" xfId="1" applyNumberFormat="1" applyFont="1" applyFill="1" applyBorder="1" applyAlignment="1">
      <alignment horizontal="right"/>
    </xf>
    <xf numFmtId="38" fontId="71" fillId="0" borderId="60" xfId="0" applyNumberFormat="1" applyFont="1" applyBorder="1" applyAlignment="1">
      <alignment horizontal="right"/>
    </xf>
    <xf numFmtId="38" fontId="71" fillId="0" borderId="61" xfId="0" applyNumberFormat="1" applyFont="1" applyBorder="1" applyAlignment="1">
      <alignment horizontal="right"/>
    </xf>
    <xf numFmtId="0" fontId="9" fillId="0" borderId="55" xfId="0" applyFont="1" applyBorder="1" applyAlignment="1">
      <alignment horizontal="center"/>
    </xf>
    <xf numFmtId="0" fontId="9" fillId="0" borderId="56" xfId="0" applyFont="1" applyBorder="1" applyAlignment="1">
      <alignment horizontal="center"/>
    </xf>
    <xf numFmtId="0" fontId="9" fillId="0" borderId="23" xfId="0" applyFont="1" applyBorder="1" applyAlignment="1">
      <alignment horizontal="center"/>
    </xf>
    <xf numFmtId="0" fontId="9" fillId="0" borderId="24" xfId="0" applyFont="1" applyBorder="1" applyAlignment="1">
      <alignment horizontal="center"/>
    </xf>
    <xf numFmtId="0" fontId="24" fillId="0" borderId="0" xfId="8" applyFont="1"/>
    <xf numFmtId="0" fontId="9" fillId="0" borderId="0" xfId="8" applyFont="1"/>
    <xf numFmtId="38" fontId="9" fillId="0" borderId="0" xfId="1" applyNumberFormat="1" applyFont="1"/>
    <xf numFmtId="0" fontId="11" fillId="0" borderId="79" xfId="8" applyFont="1" applyBorder="1"/>
    <xf numFmtId="0" fontId="9" fillId="0" borderId="8" xfId="8" applyFont="1" applyBorder="1"/>
    <xf numFmtId="0" fontId="9" fillId="0" borderId="32" xfId="8" applyFont="1" applyBorder="1"/>
    <xf numFmtId="0" fontId="11" fillId="0" borderId="80" xfId="8" applyFont="1" applyBorder="1"/>
    <xf numFmtId="0" fontId="9" fillId="0" borderId="52" xfId="8" applyFont="1" applyBorder="1"/>
    <xf numFmtId="0" fontId="9" fillId="0" borderId="80" xfId="8" applyFont="1" applyBorder="1"/>
    <xf numFmtId="0" fontId="9" fillId="0" borderId="58" xfId="8" applyFont="1" applyBorder="1"/>
    <xf numFmtId="37" fontId="9" fillId="0" borderId="81" xfId="8" applyNumberFormat="1" applyFont="1" applyBorder="1" applyAlignment="1">
      <alignment horizontal="center"/>
    </xf>
    <xf numFmtId="37" fontId="9" fillId="0" borderId="82" xfId="8" applyNumberFormat="1" applyFont="1" applyBorder="1" applyAlignment="1">
      <alignment horizontal="center"/>
    </xf>
    <xf numFmtId="5" fontId="9" fillId="0" borderId="18" xfId="8" applyNumberFormat="1" applyFont="1" applyBorder="1" applyAlignment="1">
      <alignment horizontal="right"/>
    </xf>
    <xf numFmtId="5" fontId="9" fillId="0" borderId="2" xfId="8" applyNumberFormat="1" applyFont="1" applyBorder="1" applyAlignment="1">
      <alignment horizontal="right"/>
    </xf>
    <xf numFmtId="5" fontId="9" fillId="0" borderId="43" xfId="8" applyNumberFormat="1" applyFont="1" applyBorder="1" applyAlignment="1">
      <alignment horizontal="right"/>
    </xf>
    <xf numFmtId="37" fontId="9" fillId="0" borderId="2" xfId="8" applyNumberFormat="1" applyFont="1" applyBorder="1" applyAlignment="1">
      <alignment horizontal="right"/>
    </xf>
    <xf numFmtId="37" fontId="9" fillId="0" borderId="44" xfId="8" applyNumberFormat="1" applyFont="1" applyBorder="1" applyAlignment="1">
      <alignment horizontal="right"/>
    </xf>
    <xf numFmtId="37" fontId="9" fillId="0" borderId="59" xfId="8" applyNumberFormat="1" applyFont="1" applyBorder="1" applyAlignment="1">
      <alignment horizontal="right"/>
    </xf>
    <xf numFmtId="37" fontId="9" fillId="0" borderId="72" xfId="8" applyNumberFormat="1" applyFont="1" applyBorder="1" applyAlignment="1">
      <alignment horizontal="right"/>
    </xf>
    <xf numFmtId="5" fontId="10" fillId="0" borderId="49" xfId="8" applyNumberFormat="1" applyFont="1" applyBorder="1" applyAlignment="1">
      <alignment horizontal="right"/>
    </xf>
    <xf numFmtId="5" fontId="10" fillId="0" borderId="73" xfId="8" applyNumberFormat="1" applyFont="1" applyBorder="1" applyAlignment="1">
      <alignment horizontal="right"/>
    </xf>
    <xf numFmtId="6" fontId="9" fillId="0" borderId="7" xfId="1" applyNumberFormat="1" applyFont="1" applyBorder="1" applyAlignment="1">
      <alignment horizontal="right"/>
    </xf>
    <xf numFmtId="6" fontId="9" fillId="0" borderId="39" xfId="8" applyNumberFormat="1" applyFont="1" applyBorder="1" applyAlignment="1">
      <alignment horizontal="right"/>
    </xf>
    <xf numFmtId="6" fontId="9" fillId="0" borderId="42" xfId="8" applyNumberFormat="1" applyFont="1" applyBorder="1" applyAlignment="1">
      <alignment horizontal="right"/>
    </xf>
    <xf numFmtId="38" fontId="9" fillId="0" borderId="0" xfId="8" applyNumberFormat="1" applyFont="1"/>
    <xf numFmtId="0" fontId="9" fillId="0" borderId="83" xfId="8" applyFont="1" applyBorder="1"/>
    <xf numFmtId="0" fontId="9" fillId="0" borderId="40" xfId="8" applyFont="1" applyBorder="1"/>
    <xf numFmtId="38" fontId="9" fillId="0" borderId="2" xfId="1" applyNumberFormat="1" applyFont="1" applyBorder="1" applyAlignment="1">
      <alignment horizontal="right"/>
    </xf>
    <xf numFmtId="38" fontId="9" fillId="0" borderId="39" xfId="8" applyNumberFormat="1" applyFont="1" applyBorder="1" applyAlignment="1">
      <alignment horizontal="right"/>
    </xf>
    <xf numFmtId="38" fontId="9" fillId="0" borderId="42" xfId="8" applyNumberFormat="1" applyFont="1" applyBorder="1" applyAlignment="1">
      <alignment horizontal="right"/>
    </xf>
    <xf numFmtId="0" fontId="9" fillId="0" borderId="34" xfId="8" applyFont="1" applyBorder="1"/>
    <xf numFmtId="0" fontId="9" fillId="0" borderId="15" xfId="8" applyFont="1" applyBorder="1"/>
    <xf numFmtId="38" fontId="9" fillId="0" borderId="59" xfId="1" applyNumberFormat="1" applyFont="1" applyBorder="1" applyAlignment="1">
      <alignment horizontal="right"/>
    </xf>
    <xf numFmtId="38" fontId="9" fillId="0" borderId="60" xfId="8" applyNumberFormat="1" applyFont="1" applyBorder="1" applyAlignment="1">
      <alignment horizontal="right"/>
    </xf>
    <xf numFmtId="38" fontId="9" fillId="0" borderId="61" xfId="8" applyNumberFormat="1" applyFont="1" applyBorder="1" applyAlignment="1">
      <alignment horizontal="right"/>
    </xf>
    <xf numFmtId="6" fontId="10" fillId="0" borderId="27" xfId="8" applyNumberFormat="1" applyFont="1" applyBorder="1" applyAlignment="1">
      <alignment horizontal="right"/>
    </xf>
    <xf numFmtId="6" fontId="10" fillId="0" borderId="73" xfId="8" applyNumberFormat="1" applyFont="1" applyBorder="1" applyAlignment="1">
      <alignment horizontal="right"/>
    </xf>
    <xf numFmtId="0" fontId="9" fillId="0" borderId="7" xfId="1" applyNumberFormat="1" applyFont="1" applyBorder="1" applyAlignment="1">
      <alignment horizontal="right"/>
    </xf>
    <xf numFmtId="0" fontId="9" fillId="0" borderId="42" xfId="8" applyFont="1" applyBorder="1" applyAlignment="1">
      <alignment horizontal="right"/>
    </xf>
    <xf numFmtId="0" fontId="9" fillId="0" borderId="2" xfId="8" applyFont="1" applyBorder="1" applyAlignment="1">
      <alignment horizontal="right"/>
    </xf>
    <xf numFmtId="0" fontId="9" fillId="0" borderId="44" xfId="8" applyFont="1" applyBorder="1" applyAlignment="1">
      <alignment horizontal="right"/>
    </xf>
    <xf numFmtId="0" fontId="9" fillId="0" borderId="74" xfId="8" applyFont="1" applyBorder="1"/>
    <xf numFmtId="0" fontId="9" fillId="0" borderId="75" xfId="8" applyFont="1" applyBorder="1" applyAlignment="1">
      <alignment horizontal="right"/>
    </xf>
    <xf numFmtId="3" fontId="9" fillId="0" borderId="2" xfId="8" applyNumberFormat="1" applyFont="1" applyBorder="1" applyAlignment="1">
      <alignment horizontal="right"/>
    </xf>
    <xf numFmtId="3" fontId="9" fillId="0" borderId="44" xfId="8" applyNumberFormat="1" applyFont="1" applyBorder="1" applyAlignment="1">
      <alignment horizontal="right"/>
    </xf>
    <xf numFmtId="3" fontId="9" fillId="0" borderId="59" xfId="8" applyNumberFormat="1" applyFont="1" applyBorder="1" applyAlignment="1">
      <alignment horizontal="right"/>
    </xf>
    <xf numFmtId="3" fontId="9" fillId="0" borderId="72" xfId="8" applyNumberFormat="1" applyFont="1" applyBorder="1" applyAlignment="1">
      <alignment horizontal="right"/>
    </xf>
    <xf numFmtId="170" fontId="10" fillId="0" borderId="7" xfId="8" applyNumberFormat="1" applyFont="1" applyBorder="1" applyAlignment="1">
      <alignment horizontal="right"/>
    </xf>
    <xf numFmtId="170" fontId="10" fillId="0" borderId="66" xfId="8" applyNumberFormat="1" applyFont="1" applyBorder="1" applyAlignment="1">
      <alignment horizontal="right"/>
    </xf>
    <xf numFmtId="0" fontId="10" fillId="0" borderId="27" xfId="8" applyFont="1" applyBorder="1" applyAlignment="1">
      <alignment horizontal="right"/>
    </xf>
    <xf numFmtId="0" fontId="10" fillId="0" borderId="67" xfId="8" applyFont="1" applyBorder="1" applyAlignment="1">
      <alignment horizontal="right"/>
    </xf>
    <xf numFmtId="38" fontId="9" fillId="0" borderId="0" xfId="1" applyNumberFormat="1" applyFont="1" applyBorder="1"/>
    <xf numFmtId="0" fontId="9" fillId="0" borderId="77" xfId="8" applyFont="1" applyBorder="1"/>
    <xf numFmtId="0" fontId="9" fillId="0" borderId="78" xfId="8" applyFont="1" applyBorder="1"/>
    <xf numFmtId="38" fontId="9" fillId="0" borderId="2" xfId="8" applyNumberFormat="1" applyFont="1" applyBorder="1" applyAlignment="1">
      <alignment horizontal="center"/>
    </xf>
    <xf numFmtId="38" fontId="9" fillId="0" borderId="19" xfId="8" applyNumberFormat="1" applyFont="1" applyBorder="1" applyAlignment="1">
      <alignment horizontal="center"/>
    </xf>
    <xf numFmtId="38" fontId="9" fillId="0" borderId="43" xfId="8" applyNumberFormat="1" applyFont="1" applyBorder="1" applyAlignment="1">
      <alignment horizontal="center"/>
    </xf>
    <xf numFmtId="0" fontId="9" fillId="0" borderId="84" xfId="8" applyFont="1" applyBorder="1"/>
    <xf numFmtId="0" fontId="9" fillId="0" borderId="39" xfId="8" applyFont="1" applyBorder="1"/>
    <xf numFmtId="0" fontId="9" fillId="0" borderId="7" xfId="8" applyFont="1" applyBorder="1" applyAlignment="1">
      <alignment horizontal="center"/>
    </xf>
    <xf numFmtId="0" fontId="9" fillId="0" borderId="39" xfId="8" applyFont="1" applyBorder="1" applyAlignment="1">
      <alignment horizontal="center"/>
    </xf>
    <xf numFmtId="0" fontId="9" fillId="0" borderId="42" xfId="8" applyFont="1" applyBorder="1" applyAlignment="1">
      <alignment horizontal="center"/>
    </xf>
    <xf numFmtId="0" fontId="9" fillId="0" borderId="11" xfId="8" applyFont="1" applyBorder="1" applyAlignment="1">
      <alignment horizontal="center"/>
    </xf>
    <xf numFmtId="0" fontId="9" fillId="0" borderId="85" xfId="8" applyFont="1" applyBorder="1"/>
    <xf numFmtId="0" fontId="9" fillId="0" borderId="28" xfId="8" applyFont="1" applyBorder="1"/>
    <xf numFmtId="6" fontId="9" fillId="0" borderId="20" xfId="8" applyNumberFormat="1" applyFont="1" applyBorder="1" applyAlignment="1">
      <alignment horizontal="center"/>
    </xf>
    <xf numFmtId="6" fontId="9" fillId="0" borderId="53" xfId="8" applyNumberFormat="1" applyFont="1" applyBorder="1" applyAlignment="1">
      <alignment horizontal="center"/>
    </xf>
    <xf numFmtId="6" fontId="9" fillId="0" borderId="54" xfId="8" applyNumberFormat="1" applyFont="1" applyBorder="1" applyAlignment="1">
      <alignment horizontal="center"/>
    </xf>
    <xf numFmtId="0" fontId="10" fillId="0" borderId="37" xfId="8" applyFont="1" applyBorder="1" applyAlignment="1">
      <alignment horizontal="center"/>
    </xf>
    <xf numFmtId="0" fontId="9" fillId="0" borderId="35" xfId="8" applyFont="1" applyBorder="1"/>
    <xf numFmtId="0" fontId="9" fillId="0" borderId="36" xfId="8" applyFont="1" applyBorder="1"/>
    <xf numFmtId="0" fontId="9" fillId="0" borderId="37" xfId="8" applyFont="1" applyBorder="1"/>
    <xf numFmtId="0" fontId="10" fillId="0" borderId="86" xfId="8" applyFont="1" applyBorder="1"/>
    <xf numFmtId="0" fontId="24" fillId="0" borderId="13" xfId="8" applyFont="1" applyBorder="1"/>
    <xf numFmtId="0" fontId="11" fillId="0" borderId="70" xfId="8" applyFont="1" applyBorder="1"/>
    <xf numFmtId="0" fontId="9" fillId="0" borderId="71" xfId="8" applyFont="1" applyBorder="1"/>
    <xf numFmtId="0" fontId="11" fillId="0" borderId="34" xfId="8" applyFont="1" applyBorder="1"/>
    <xf numFmtId="37" fontId="9" fillId="0" borderId="21" xfId="8" applyNumberFormat="1" applyFont="1" applyBorder="1" applyAlignment="1">
      <alignment horizontal="center"/>
    </xf>
    <xf numFmtId="37" fontId="9" fillId="0" borderId="22" xfId="8" applyNumberFormat="1" applyFont="1" applyBorder="1" applyAlignment="1">
      <alignment horizontal="center"/>
    </xf>
    <xf numFmtId="5" fontId="9" fillId="0" borderId="18" xfId="8" applyNumberFormat="1" applyFont="1" applyBorder="1" applyAlignment="1">
      <alignment horizontal="center"/>
    </xf>
    <xf numFmtId="5" fontId="9" fillId="0" borderId="2" xfId="8" applyNumberFormat="1" applyFont="1" applyBorder="1" applyAlignment="1">
      <alignment horizontal="center"/>
    </xf>
    <xf numFmtId="5" fontId="9" fillId="0" borderId="43" xfId="8" applyNumberFormat="1" applyFont="1" applyBorder="1" applyAlignment="1">
      <alignment horizontal="center"/>
    </xf>
    <xf numFmtId="5" fontId="9" fillId="0" borderId="44" xfId="8" applyNumberFormat="1" applyFont="1" applyBorder="1" applyAlignment="1">
      <alignment horizontal="right"/>
    </xf>
    <xf numFmtId="5" fontId="9" fillId="0" borderId="59" xfId="8" applyNumberFormat="1" applyFont="1" applyBorder="1" applyAlignment="1">
      <alignment horizontal="right"/>
    </xf>
    <xf numFmtId="5" fontId="9" fillId="0" borderId="72" xfId="8" applyNumberFormat="1" applyFont="1" applyBorder="1" applyAlignment="1">
      <alignment horizontal="right"/>
    </xf>
    <xf numFmtId="6" fontId="9" fillId="0" borderId="7" xfId="1" applyNumberFormat="1" applyFont="1" applyBorder="1"/>
    <xf numFmtId="6" fontId="9" fillId="0" borderId="39" xfId="8" applyNumberFormat="1" applyFont="1" applyBorder="1"/>
    <xf numFmtId="6" fontId="9" fillId="0" borderId="42" xfId="8" applyNumberFormat="1" applyFont="1" applyBorder="1"/>
    <xf numFmtId="6" fontId="9" fillId="0" borderId="2" xfId="1" applyNumberFormat="1" applyFont="1" applyBorder="1"/>
    <xf numFmtId="6" fontId="9" fillId="0" borderId="3" xfId="1" applyNumberFormat="1" applyFont="1" applyBorder="1"/>
    <xf numFmtId="6" fontId="9" fillId="0" borderId="15" xfId="8" applyNumberFormat="1" applyFont="1" applyBorder="1"/>
    <xf numFmtId="6" fontId="9" fillId="0" borderId="52" xfId="8" applyNumberFormat="1" applyFont="1" applyBorder="1"/>
    <xf numFmtId="6" fontId="9" fillId="0" borderId="59" xfId="1" applyNumberFormat="1" applyFont="1" applyBorder="1"/>
    <xf numFmtId="6" fontId="9" fillId="0" borderId="60" xfId="8" applyNumberFormat="1" applyFont="1" applyBorder="1"/>
    <xf numFmtId="6" fontId="9" fillId="0" borderId="61" xfId="8" applyNumberFormat="1" applyFont="1" applyBorder="1"/>
    <xf numFmtId="6" fontId="10" fillId="0" borderId="27" xfId="8" applyNumberFormat="1" applyFont="1" applyBorder="1"/>
    <xf numFmtId="6" fontId="10" fillId="0" borderId="73" xfId="8" applyNumberFormat="1" applyFont="1" applyBorder="1"/>
    <xf numFmtId="0" fontId="9" fillId="0" borderId="7" xfId="1" applyNumberFormat="1" applyFont="1" applyBorder="1"/>
    <xf numFmtId="0" fontId="9" fillId="0" borderId="42" xfId="8" applyFont="1" applyBorder="1"/>
    <xf numFmtId="0" fontId="9" fillId="0" borderId="2" xfId="8" applyFont="1" applyBorder="1"/>
    <xf numFmtId="0" fontId="9" fillId="0" borderId="44" xfId="8" applyFont="1" applyBorder="1"/>
    <xf numFmtId="170" fontId="9" fillId="0" borderId="2" xfId="8" applyNumberFormat="1" applyFont="1" applyBorder="1"/>
    <xf numFmtId="170" fontId="9" fillId="0" borderId="44" xfId="8" applyNumberFormat="1" applyFont="1" applyBorder="1"/>
    <xf numFmtId="170" fontId="9" fillId="0" borderId="3" xfId="8" applyNumberFormat="1" applyFont="1" applyBorder="1"/>
    <xf numFmtId="170" fontId="9" fillId="0" borderId="45" xfId="8" applyNumberFormat="1" applyFont="1" applyBorder="1"/>
    <xf numFmtId="170" fontId="10" fillId="0" borderId="46" xfId="8" applyNumberFormat="1" applyFont="1" applyBorder="1"/>
    <xf numFmtId="170" fontId="10" fillId="0" borderId="66" xfId="8" applyNumberFormat="1" applyFont="1" applyBorder="1"/>
    <xf numFmtId="0" fontId="10" fillId="0" borderId="49" xfId="8" applyFont="1" applyBorder="1"/>
    <xf numFmtId="0" fontId="10" fillId="0" borderId="76" xfId="8" applyFont="1" applyBorder="1"/>
    <xf numFmtId="38" fontId="9" fillId="0" borderId="3" xfId="8" applyNumberFormat="1" applyFont="1" applyBorder="1" applyAlignment="1">
      <alignment horizontal="center"/>
    </xf>
    <xf numFmtId="38" fontId="9" fillId="0" borderId="40" xfId="8" applyNumberFormat="1" applyFont="1" applyBorder="1" applyAlignment="1">
      <alignment horizontal="center"/>
    </xf>
    <xf numFmtId="38" fontId="9" fillId="0" borderId="26" xfId="8" applyNumberFormat="1" applyFont="1" applyBorder="1" applyAlignment="1">
      <alignment horizontal="center"/>
    </xf>
    <xf numFmtId="37" fontId="9" fillId="0" borderId="55" xfId="8" applyNumberFormat="1" applyFont="1" applyBorder="1" applyAlignment="1">
      <alignment horizontal="center"/>
    </xf>
    <xf numFmtId="37" fontId="9" fillId="0" borderId="56" xfId="8" applyNumberFormat="1" applyFont="1" applyBorder="1" applyAlignment="1">
      <alignment horizontal="center"/>
    </xf>
    <xf numFmtId="169" fontId="9" fillId="0" borderId="7" xfId="8" applyNumberFormat="1" applyFont="1" applyBorder="1"/>
    <xf numFmtId="169" fontId="9" fillId="0" borderId="39" xfId="8" applyNumberFormat="1" applyFont="1" applyBorder="1"/>
    <xf numFmtId="169" fontId="9" fillId="0" borderId="42" xfId="8" applyNumberFormat="1" applyFont="1" applyBorder="1"/>
    <xf numFmtId="38" fontId="9" fillId="0" borderId="7" xfId="8" applyNumberFormat="1" applyFont="1" applyBorder="1"/>
    <xf numFmtId="38" fontId="9" fillId="0" borderId="39" xfId="8" applyNumberFormat="1" applyFont="1" applyBorder="1"/>
    <xf numFmtId="38" fontId="9" fillId="0" borderId="42" xfId="8" applyNumberFormat="1" applyFont="1" applyBorder="1"/>
    <xf numFmtId="38" fontId="9" fillId="0" borderId="20" xfId="8" applyNumberFormat="1" applyFont="1" applyBorder="1"/>
    <xf numFmtId="38" fontId="9" fillId="0" borderId="53" xfId="8" applyNumberFormat="1" applyFont="1" applyBorder="1"/>
    <xf numFmtId="38" fontId="9" fillId="0" borderId="54" xfId="8" applyNumberFormat="1" applyFont="1" applyBorder="1"/>
    <xf numFmtId="0" fontId="9" fillId="0" borderId="0" xfId="1" applyNumberFormat="1" applyFont="1"/>
    <xf numFmtId="0" fontId="9" fillId="0" borderId="33" xfId="8" applyFont="1" applyBorder="1"/>
    <xf numFmtId="0" fontId="10" fillId="0" borderId="38" xfId="8" applyFont="1" applyBorder="1"/>
    <xf numFmtId="0" fontId="11" fillId="0" borderId="57" xfId="8" applyFont="1" applyBorder="1"/>
    <xf numFmtId="0" fontId="9" fillId="0" borderId="55" xfId="8" applyFont="1" applyBorder="1" applyAlignment="1">
      <alignment horizontal="center"/>
    </xf>
    <xf numFmtId="0" fontId="9" fillId="0" borderId="56" xfId="8" applyFont="1" applyBorder="1" applyAlignment="1">
      <alignment horizontal="center"/>
    </xf>
    <xf numFmtId="37" fontId="9" fillId="0" borderId="3" xfId="8" applyNumberFormat="1" applyFont="1" applyBorder="1" applyAlignment="1">
      <alignment horizontal="right"/>
    </xf>
    <xf numFmtId="37" fontId="9" fillId="0" borderId="45" xfId="8" applyNumberFormat="1" applyFont="1" applyBorder="1" applyAlignment="1">
      <alignment horizontal="right"/>
    </xf>
    <xf numFmtId="37" fontId="10" fillId="0" borderId="50" xfId="8" applyNumberFormat="1" applyFont="1" applyBorder="1" applyAlignment="1">
      <alignment horizontal="right"/>
    </xf>
    <xf numFmtId="37" fontId="9" fillId="0" borderId="0" xfId="8" applyNumberFormat="1" applyFont="1"/>
    <xf numFmtId="38" fontId="9" fillId="0" borderId="19" xfId="8" applyNumberFormat="1" applyFont="1" applyBorder="1" applyAlignment="1">
      <alignment horizontal="right"/>
    </xf>
    <xf numFmtId="38" fontId="9" fillId="0" borderId="43" xfId="8" applyNumberFormat="1" applyFont="1" applyBorder="1" applyAlignment="1">
      <alignment horizontal="right"/>
    </xf>
    <xf numFmtId="38" fontId="10" fillId="0" borderId="50" xfId="8" applyNumberFormat="1" applyFont="1" applyBorder="1" applyAlignment="1">
      <alignment horizontal="right"/>
    </xf>
    <xf numFmtId="38" fontId="9" fillId="4" borderId="12" xfId="1" applyNumberFormat="1" applyFont="1" applyFill="1" applyBorder="1"/>
    <xf numFmtId="38" fontId="9" fillId="4" borderId="12" xfId="8" applyNumberFormat="1" applyFont="1" applyFill="1" applyBorder="1"/>
    <xf numFmtId="38" fontId="9" fillId="4" borderId="26" xfId="8" applyNumberFormat="1" applyFont="1" applyFill="1" applyBorder="1"/>
    <xf numFmtId="38" fontId="9" fillId="4" borderId="62" xfId="1" applyNumberFormat="1" applyFont="1" applyFill="1" applyBorder="1"/>
    <xf numFmtId="38" fontId="9" fillId="4" borderId="63" xfId="8" applyNumberFormat="1" applyFont="1" applyFill="1" applyBorder="1"/>
    <xf numFmtId="38" fontId="9" fillId="4" borderId="64" xfId="8" applyNumberFormat="1" applyFont="1" applyFill="1" applyBorder="1"/>
    <xf numFmtId="0" fontId="9" fillId="0" borderId="1" xfId="8" applyFont="1" applyBorder="1"/>
    <xf numFmtId="38" fontId="9" fillId="0" borderId="7" xfId="8" applyNumberFormat="1" applyFont="1" applyBorder="1" applyAlignment="1">
      <alignment horizontal="right"/>
    </xf>
    <xf numFmtId="38" fontId="9" fillId="0" borderId="65" xfId="8" applyNumberFormat="1" applyFont="1" applyBorder="1" applyAlignment="1">
      <alignment horizontal="right"/>
    </xf>
    <xf numFmtId="38" fontId="9" fillId="0" borderId="2" xfId="8" applyNumberFormat="1" applyFont="1" applyBorder="1" applyAlignment="1">
      <alignment horizontal="right"/>
    </xf>
    <xf numFmtId="38" fontId="9" fillId="0" borderId="44" xfId="8" applyNumberFormat="1" applyFont="1" applyBorder="1" applyAlignment="1">
      <alignment horizontal="right"/>
    </xf>
    <xf numFmtId="38" fontId="9" fillId="0" borderId="3" xfId="8" applyNumberFormat="1" applyFont="1" applyBorder="1" applyAlignment="1">
      <alignment horizontal="right"/>
    </xf>
    <xf numFmtId="38" fontId="9" fillId="0" borderId="45" xfId="8" applyNumberFormat="1" applyFont="1" applyBorder="1" applyAlignment="1">
      <alignment horizontal="right"/>
    </xf>
    <xf numFmtId="38" fontId="10" fillId="0" borderId="46" xfId="8" applyNumberFormat="1" applyFont="1" applyBorder="1" applyAlignment="1">
      <alignment horizontal="right"/>
    </xf>
    <xf numFmtId="38" fontId="10" fillId="0" borderId="66" xfId="8" applyNumberFormat="1" applyFont="1" applyBorder="1" applyAlignment="1">
      <alignment horizontal="right"/>
    </xf>
    <xf numFmtId="38" fontId="10" fillId="0" borderId="20" xfId="8" applyNumberFormat="1" applyFont="1" applyBorder="1" applyAlignment="1">
      <alignment horizontal="right"/>
    </xf>
    <xf numFmtId="38" fontId="10" fillId="0" borderId="67" xfId="8" applyNumberFormat="1" applyFont="1" applyBorder="1" applyAlignment="1">
      <alignment horizontal="right"/>
    </xf>
    <xf numFmtId="0" fontId="9" fillId="0" borderId="68" xfId="8" applyFont="1" applyBorder="1" applyAlignment="1">
      <alignment horizontal="center"/>
    </xf>
    <xf numFmtId="171" fontId="9" fillId="0" borderId="15" xfId="8" quotePrefix="1" applyNumberFormat="1" applyFont="1" applyBorder="1" applyAlignment="1">
      <alignment horizontal="centerContinuous"/>
    </xf>
    <xf numFmtId="0" fontId="9" fillId="0" borderId="15" xfId="8" applyFont="1" applyBorder="1" applyAlignment="1">
      <alignment horizontal="centerContinuous"/>
    </xf>
    <xf numFmtId="0" fontId="10" fillId="0" borderId="69" xfId="8" applyFont="1" applyBorder="1"/>
    <xf numFmtId="0" fontId="10" fillId="0" borderId="0" xfId="8" applyFont="1"/>
    <xf numFmtId="0" fontId="9" fillId="5" borderId="0" xfId="0" applyFont="1" applyFill="1"/>
    <xf numFmtId="6" fontId="74" fillId="0" borderId="7" xfId="0" applyNumberFormat="1" applyFont="1" applyBorder="1"/>
    <xf numFmtId="0" fontId="79" fillId="0" borderId="0" xfId="4" applyFont="1"/>
    <xf numFmtId="0" fontId="79" fillId="0" borderId="0" xfId="4" applyFont="1" applyAlignment="1">
      <alignment horizontal="center"/>
    </xf>
    <xf numFmtId="49" fontId="79" fillId="0" borderId="0" xfId="4" applyNumberFormat="1" applyFont="1" applyAlignment="1">
      <alignment horizontal="center"/>
    </xf>
    <xf numFmtId="0" fontId="80" fillId="0" borderId="0" xfId="4" applyFont="1"/>
    <xf numFmtId="0" fontId="80" fillId="0" borderId="0" xfId="4" applyFont="1" applyAlignment="1">
      <alignment horizontal="center"/>
    </xf>
    <xf numFmtId="0" fontId="82" fillId="0" borderId="0" xfId="4" applyFont="1" applyAlignment="1">
      <alignment horizontal="right"/>
    </xf>
    <xf numFmtId="0" fontId="83" fillId="0" borderId="0" xfId="4" applyFont="1"/>
    <xf numFmtId="0" fontId="82" fillId="0" borderId="4" xfId="4" applyFont="1" applyBorder="1" applyAlignment="1">
      <alignment horizontal="center"/>
    </xf>
    <xf numFmtId="3" fontId="83" fillId="0" borderId="5" xfId="4" applyNumberFormat="1" applyFont="1" applyBorder="1" applyAlignment="1">
      <alignment horizontal="right"/>
    </xf>
    <xf numFmtId="0" fontId="82" fillId="0" borderId="3" xfId="4" applyFont="1" applyBorder="1" applyAlignment="1">
      <alignment horizontal="center"/>
    </xf>
    <xf numFmtId="0" fontId="82" fillId="0" borderId="2" xfId="4" applyFont="1" applyBorder="1" applyAlignment="1">
      <alignment horizontal="center"/>
    </xf>
    <xf numFmtId="3" fontId="84" fillId="0" borderId="2" xfId="4" applyNumberFormat="1" applyFont="1" applyBorder="1" applyAlignment="1">
      <alignment horizontal="right"/>
    </xf>
    <xf numFmtId="3" fontId="84" fillId="2" borderId="2" xfId="4" applyNumberFormat="1" applyFont="1" applyFill="1" applyBorder="1" applyAlignment="1">
      <alignment horizontal="center"/>
    </xf>
    <xf numFmtId="3" fontId="84" fillId="14" borderId="2" xfId="4" applyNumberFormat="1" applyFont="1" applyFill="1" applyBorder="1" applyAlignment="1">
      <alignment horizontal="center"/>
    </xf>
    <xf numFmtId="49" fontId="82" fillId="0" borderId="2" xfId="4" applyNumberFormat="1" applyFont="1" applyBorder="1" applyAlignment="1">
      <alignment horizontal="left"/>
    </xf>
    <xf numFmtId="0" fontId="84" fillId="0" borderId="2" xfId="4" applyFont="1" applyBorder="1" applyAlignment="1">
      <alignment horizontal="center"/>
    </xf>
    <xf numFmtId="3" fontId="85" fillId="0" borderId="20" xfId="4" applyNumberFormat="1" applyFont="1" applyBorder="1" applyAlignment="1">
      <alignment horizontal="right"/>
    </xf>
    <xf numFmtId="3" fontId="84" fillId="2" borderId="3" xfId="4" applyNumberFormat="1" applyFont="1" applyFill="1" applyBorder="1" applyAlignment="1">
      <alignment horizontal="center"/>
    </xf>
    <xf numFmtId="0" fontId="82" fillId="2" borderId="2" xfId="4" applyFont="1" applyFill="1" applyBorder="1" applyAlignment="1">
      <alignment horizontal="center"/>
    </xf>
    <xf numFmtId="0" fontId="87" fillId="0" borderId="0" xfId="4" applyFont="1"/>
    <xf numFmtId="0" fontId="79" fillId="12" borderId="0" xfId="4" applyFont="1" applyFill="1"/>
    <xf numFmtId="3" fontId="89" fillId="0" borderId="2" xfId="4" applyNumberFormat="1" applyFont="1" applyBorder="1" applyAlignment="1">
      <alignment horizontal="right"/>
    </xf>
    <xf numFmtId="49" fontId="90" fillId="0" borderId="2" xfId="4" applyNumberFormat="1" applyFont="1" applyBorder="1" applyAlignment="1">
      <alignment horizontal="left"/>
    </xf>
    <xf numFmtId="0" fontId="84" fillId="0" borderId="0" xfId="4" applyFont="1" applyAlignment="1">
      <alignment horizontal="center"/>
    </xf>
    <xf numFmtId="0" fontId="82" fillId="0" borderId="8" xfId="4" applyFont="1" applyBorder="1"/>
    <xf numFmtId="0" fontId="85" fillId="0" borderId="6" xfId="4" applyFont="1" applyBorder="1" applyAlignment="1">
      <alignment horizontal="center"/>
    </xf>
    <xf numFmtId="0" fontId="83" fillId="0" borderId="5" xfId="4" applyFont="1" applyBorder="1"/>
    <xf numFmtId="0" fontId="85" fillId="0" borderId="5" xfId="4" applyFont="1" applyBorder="1" applyAlignment="1">
      <alignment horizontal="center"/>
    </xf>
    <xf numFmtId="0" fontId="85" fillId="0" borderId="4" xfId="4" applyFont="1" applyBorder="1" applyAlignment="1">
      <alignment horizontal="center"/>
    </xf>
    <xf numFmtId="0" fontId="84" fillId="0" borderId="3" xfId="4" applyFont="1" applyBorder="1" applyAlignment="1">
      <alignment horizontal="center"/>
    </xf>
    <xf numFmtId="0" fontId="79" fillId="2" borderId="3" xfId="4" applyFont="1" applyFill="1" applyBorder="1" applyAlignment="1">
      <alignment horizontal="center"/>
    </xf>
    <xf numFmtId="0" fontId="84" fillId="0" borderId="3" xfId="4" applyFont="1" applyBorder="1"/>
    <xf numFmtId="0" fontId="84" fillId="0" borderId="2" xfId="4" applyFont="1" applyBorder="1"/>
    <xf numFmtId="0" fontId="83" fillId="0" borderId="2" xfId="4" applyFont="1" applyBorder="1" applyAlignment="1">
      <alignment horizontal="center"/>
    </xf>
    <xf numFmtId="0" fontId="84" fillId="0" borderId="2" xfId="4" applyFont="1" applyBorder="1" applyAlignment="1">
      <alignment horizontal="left" readingOrder="1"/>
    </xf>
    <xf numFmtId="0" fontId="84" fillId="2" borderId="2" xfId="4" applyFont="1" applyFill="1" applyBorder="1" applyAlignment="1">
      <alignment horizontal="center"/>
    </xf>
    <xf numFmtId="0" fontId="82" fillId="2" borderId="2" xfId="4" applyFont="1" applyFill="1" applyBorder="1"/>
    <xf numFmtId="40" fontId="79" fillId="2" borderId="2" xfId="1" applyFont="1" applyFill="1" applyBorder="1" applyAlignment="1">
      <alignment horizontal="center"/>
    </xf>
    <xf numFmtId="40" fontId="79" fillId="2" borderId="3" xfId="1" applyFont="1" applyFill="1" applyBorder="1" applyAlignment="1">
      <alignment horizontal="center"/>
    </xf>
    <xf numFmtId="38" fontId="88" fillId="0" borderId="2" xfId="1" applyNumberFormat="1" applyFont="1" applyBorder="1" applyAlignment="1">
      <alignment horizontal="center"/>
    </xf>
    <xf numFmtId="38" fontId="79" fillId="0" borderId="2" xfId="1" applyNumberFormat="1" applyFont="1" applyBorder="1" applyAlignment="1">
      <alignment horizontal="center"/>
    </xf>
    <xf numFmtId="0" fontId="89" fillId="0" borderId="2" xfId="4" applyFont="1" applyBorder="1" applyAlignment="1">
      <alignment horizontal="left"/>
    </xf>
    <xf numFmtId="38" fontId="83" fillId="0" borderId="5" xfId="1" applyNumberFormat="1" applyFont="1" applyBorder="1" applyAlignment="1">
      <alignment horizontal="center"/>
    </xf>
    <xf numFmtId="0" fontId="82" fillId="0" borderId="34" xfId="4" applyFont="1" applyBorder="1" applyAlignment="1">
      <alignment vertical="center"/>
    </xf>
    <xf numFmtId="0" fontId="82" fillId="0" borderId="4" xfId="4" applyFont="1" applyBorder="1" applyAlignment="1">
      <alignment horizontal="center" vertical="center"/>
    </xf>
    <xf numFmtId="0" fontId="84" fillId="2" borderId="3" xfId="4" applyFont="1" applyFill="1" applyBorder="1" applyAlignment="1">
      <alignment horizontal="center"/>
    </xf>
    <xf numFmtId="0" fontId="82" fillId="0" borderId="2" xfId="4" applyFont="1" applyBorder="1" applyAlignment="1">
      <alignment horizontal="left"/>
    </xf>
    <xf numFmtId="0" fontId="82" fillId="0" borderId="2" xfId="4" applyFont="1" applyBorder="1" applyAlignment="1">
      <alignment horizontal="left" indent="2"/>
    </xf>
    <xf numFmtId="0" fontId="82" fillId="0" borderId="2" xfId="4" applyFont="1" applyBorder="1" applyAlignment="1">
      <alignment horizontal="left" indent="1"/>
    </xf>
    <xf numFmtId="0" fontId="82" fillId="3" borderId="2" xfId="4" applyFont="1" applyFill="1" applyBorder="1" applyAlignment="1">
      <alignment horizontal="center"/>
    </xf>
    <xf numFmtId="0" fontId="84" fillId="3" borderId="2" xfId="4" applyFont="1" applyFill="1" applyBorder="1" applyAlignment="1">
      <alignment horizontal="center"/>
    </xf>
    <xf numFmtId="0" fontId="82" fillId="0" borderId="2" xfId="4" applyFont="1" applyBorder="1" applyAlignment="1">
      <alignment horizontal="center" vertical="center" wrapText="1"/>
    </xf>
    <xf numFmtId="0" fontId="82" fillId="0" borderId="33" xfId="4" applyFont="1" applyBorder="1" applyAlignment="1">
      <alignment vertical="center"/>
    </xf>
    <xf numFmtId="0" fontId="84" fillId="0" borderId="9" xfId="4" applyFont="1" applyBorder="1" applyAlignment="1">
      <alignment vertical="top"/>
    </xf>
    <xf numFmtId="38" fontId="89" fillId="0" borderId="2" xfId="1" applyNumberFormat="1" applyFont="1" applyBorder="1" applyAlignment="1">
      <alignment horizontal="center"/>
    </xf>
    <xf numFmtId="38" fontId="84" fillId="0" borderId="2" xfId="1" applyNumberFormat="1" applyFont="1" applyBorder="1" applyAlignment="1">
      <alignment horizontal="center"/>
    </xf>
    <xf numFmtId="38" fontId="83" fillId="0" borderId="5" xfId="1" applyNumberFormat="1" applyFont="1" applyBorder="1" applyAlignment="1">
      <alignment horizontal="center" vertical="center"/>
    </xf>
    <xf numFmtId="0" fontId="90" fillId="0" borderId="2" xfId="4" applyFont="1" applyBorder="1" applyAlignment="1">
      <alignment horizontal="center"/>
    </xf>
    <xf numFmtId="0" fontId="90" fillId="0" borderId="2" xfId="4" applyFont="1" applyBorder="1" applyAlignment="1">
      <alignment horizontal="left" indent="1"/>
    </xf>
    <xf numFmtId="0" fontId="90" fillId="0" borderId="2" xfId="4" applyFont="1" applyBorder="1" applyAlignment="1">
      <alignment horizontal="left"/>
    </xf>
    <xf numFmtId="0" fontId="79" fillId="15" borderId="0" xfId="4" applyFont="1" applyFill="1"/>
    <xf numFmtId="0" fontId="79" fillId="13" borderId="0" xfId="4" applyFont="1" applyFill="1"/>
    <xf numFmtId="0" fontId="90" fillId="0" borderId="2" xfId="4" applyFont="1" applyBorder="1" applyAlignment="1">
      <alignment horizontal="center" wrapText="1"/>
    </xf>
    <xf numFmtId="38" fontId="89" fillId="0" borderId="3" xfId="1" applyNumberFormat="1" applyFont="1" applyBorder="1" applyAlignment="1">
      <alignment horizontal="center"/>
    </xf>
    <xf numFmtId="0" fontId="9" fillId="0" borderId="0" xfId="4"/>
    <xf numFmtId="0" fontId="11" fillId="0" borderId="0" xfId="4" applyFont="1"/>
    <xf numFmtId="0" fontId="82" fillId="2" borderId="128" xfId="4" applyFont="1" applyFill="1" applyBorder="1" applyAlignment="1">
      <alignment horizontal="center"/>
    </xf>
    <xf numFmtId="0" fontId="84" fillId="2" borderId="128" xfId="4" applyFont="1" applyFill="1" applyBorder="1" applyAlignment="1">
      <alignment horizontal="center"/>
    </xf>
    <xf numFmtId="0" fontId="12" fillId="0" borderId="0" xfId="4" applyFont="1"/>
    <xf numFmtId="0" fontId="12" fillId="0" borderId="0" xfId="4" applyFont="1" applyAlignment="1">
      <alignment horizontal="right"/>
    </xf>
    <xf numFmtId="0" fontId="9" fillId="9" borderId="0" xfId="4" applyFill="1"/>
    <xf numFmtId="0" fontId="77" fillId="0" borderId="9" xfId="4" applyFont="1" applyBorder="1"/>
    <xf numFmtId="0" fontId="79" fillId="7" borderId="0" xfId="4" applyFont="1" applyFill="1"/>
    <xf numFmtId="0" fontId="84" fillId="0" borderId="0" xfId="10" applyFont="1" applyAlignment="1">
      <alignment horizontal="center"/>
    </xf>
    <xf numFmtId="0" fontId="79" fillId="0" borderId="0" xfId="10" applyFont="1"/>
    <xf numFmtId="0" fontId="84" fillId="0" borderId="0" xfId="4" applyFont="1"/>
    <xf numFmtId="0" fontId="84" fillId="0" borderId="0" xfId="10" applyFont="1"/>
    <xf numFmtId="0" fontId="80" fillId="0" borderId="0" xfId="10" applyFont="1"/>
    <xf numFmtId="0" fontId="85" fillId="0" borderId="5" xfId="10" applyFont="1" applyBorder="1" applyAlignment="1">
      <alignment horizontal="center" vertical="center"/>
    </xf>
    <xf numFmtId="3" fontId="83" fillId="0" borderId="5" xfId="10" applyNumberFormat="1" applyFont="1" applyBorder="1" applyAlignment="1">
      <alignment horizontal="center" vertical="center"/>
    </xf>
    <xf numFmtId="0" fontId="83" fillId="0" borderId="5" xfId="10" applyFont="1" applyBorder="1" applyAlignment="1">
      <alignment horizontal="left" vertical="center"/>
    </xf>
    <xf numFmtId="3" fontId="84" fillId="3" borderId="2" xfId="10" applyNumberFormat="1" applyFont="1" applyFill="1" applyBorder="1" applyAlignment="1">
      <alignment horizontal="center"/>
    </xf>
    <xf numFmtId="3" fontId="84" fillId="2" borderId="2" xfId="10" applyNumberFormat="1" applyFont="1" applyFill="1" applyBorder="1" applyAlignment="1">
      <alignment horizontal="center"/>
    </xf>
    <xf numFmtId="0" fontId="84" fillId="0" borderId="2" xfId="10" applyFont="1" applyBorder="1" applyAlignment="1">
      <alignment horizontal="center"/>
    </xf>
    <xf numFmtId="0" fontId="84" fillId="0" borderId="2" xfId="10" applyFont="1" applyBorder="1"/>
    <xf numFmtId="3" fontId="84" fillId="0" borderId="2" xfId="10" applyNumberFormat="1" applyFont="1" applyBorder="1" applyAlignment="1">
      <alignment horizontal="center"/>
    </xf>
    <xf numFmtId="0" fontId="84" fillId="0" borderId="128" xfId="10" applyFont="1" applyBorder="1" applyAlignment="1">
      <alignment horizontal="center"/>
    </xf>
    <xf numFmtId="0" fontId="84" fillId="0" borderId="2" xfId="10" applyFont="1" applyBorder="1" applyAlignment="1">
      <alignment horizontal="left"/>
    </xf>
    <xf numFmtId="3" fontId="84" fillId="3" borderId="128" xfId="10" applyNumberFormat="1" applyFont="1" applyFill="1" applyBorder="1" applyAlignment="1">
      <alignment horizontal="left"/>
    </xf>
    <xf numFmtId="0" fontId="83" fillId="0" borderId="132" xfId="10" applyFont="1" applyBorder="1"/>
    <xf numFmtId="0" fontId="84" fillId="3" borderId="20" xfId="10" applyFont="1" applyFill="1" applyBorder="1" applyAlignment="1">
      <alignment horizontal="center"/>
    </xf>
    <xf numFmtId="0" fontId="85" fillId="0" borderId="5" xfId="10" applyFont="1" applyBorder="1"/>
    <xf numFmtId="3" fontId="84" fillId="2" borderId="98" xfId="10" applyNumberFormat="1" applyFont="1" applyFill="1" applyBorder="1"/>
    <xf numFmtId="3" fontId="84" fillId="2" borderId="126" xfId="10" applyNumberFormat="1" applyFont="1" applyFill="1" applyBorder="1"/>
    <xf numFmtId="0" fontId="84" fillId="3" borderId="2" xfId="10" applyFont="1" applyFill="1" applyBorder="1" applyAlignment="1">
      <alignment horizontal="center"/>
    </xf>
    <xf numFmtId="0" fontId="84" fillId="0" borderId="20" xfId="10" applyFont="1" applyBorder="1" applyAlignment="1">
      <alignment horizontal="center"/>
    </xf>
    <xf numFmtId="3" fontId="85" fillId="0" borderId="20" xfId="10" applyNumberFormat="1" applyFont="1" applyBorder="1" applyAlignment="1">
      <alignment horizontal="center"/>
    </xf>
    <xf numFmtId="0" fontId="85" fillId="0" borderId="20" xfId="10" applyFont="1" applyBorder="1" applyAlignment="1">
      <alignment horizontal="left"/>
    </xf>
    <xf numFmtId="0" fontId="84" fillId="0" borderId="2" xfId="10" applyFont="1" applyBorder="1" applyAlignment="1">
      <alignment horizontal="center" vertical="center"/>
    </xf>
    <xf numFmtId="3" fontId="84" fillId="0" borderId="2" xfId="4" applyNumberFormat="1" applyFont="1" applyBorder="1" applyAlignment="1">
      <alignment horizontal="center"/>
    </xf>
    <xf numFmtId="0" fontId="84" fillId="2" borderId="2" xfId="10" applyFont="1" applyFill="1" applyBorder="1" applyAlignment="1">
      <alignment horizontal="center"/>
    </xf>
    <xf numFmtId="0" fontId="84" fillId="0" borderId="48" xfId="10" applyFont="1" applyBorder="1" applyAlignment="1">
      <alignment horizontal="center"/>
    </xf>
    <xf numFmtId="0" fontId="84" fillId="2" borderId="128" xfId="10" applyFont="1" applyFill="1" applyBorder="1" applyAlignment="1">
      <alignment horizontal="center"/>
    </xf>
    <xf numFmtId="0" fontId="85" fillId="0" borderId="2" xfId="10" applyFont="1" applyBorder="1" applyAlignment="1">
      <alignment horizontal="center"/>
    </xf>
    <xf numFmtId="3" fontId="85" fillId="0" borderId="3" xfId="10" applyNumberFormat="1" applyFont="1" applyBorder="1" applyAlignment="1">
      <alignment horizontal="center"/>
    </xf>
    <xf numFmtId="0" fontId="85" fillId="0" borderId="3" xfId="10" applyFont="1" applyBorder="1" applyAlignment="1">
      <alignment horizontal="left"/>
    </xf>
    <xf numFmtId="0" fontId="85" fillId="0" borderId="20" xfId="10" applyFont="1" applyBorder="1" applyAlignment="1">
      <alignment horizontal="center"/>
    </xf>
    <xf numFmtId="0" fontId="84" fillId="2" borderId="128" xfId="10" applyFont="1" applyFill="1" applyBorder="1" applyAlignment="1">
      <alignment horizontal="center" vertical="center"/>
    </xf>
    <xf numFmtId="0" fontId="84" fillId="0" borderId="48" xfId="10" applyFont="1" applyBorder="1" applyAlignment="1">
      <alignment horizontal="center" vertical="center"/>
    </xf>
    <xf numFmtId="0" fontId="85" fillId="2" borderId="128" xfId="10" applyFont="1" applyFill="1" applyBorder="1" applyAlignment="1">
      <alignment horizontal="center" vertical="center"/>
    </xf>
    <xf numFmtId="0" fontId="84" fillId="0" borderId="127" xfId="10" applyFont="1" applyBorder="1" applyAlignment="1">
      <alignment horizontal="center" vertical="center"/>
    </xf>
    <xf numFmtId="0" fontId="85" fillId="0" borderId="20" xfId="10" applyFont="1" applyBorder="1" applyAlignment="1">
      <alignment horizontal="center" vertical="center"/>
    </xf>
    <xf numFmtId="0" fontId="85" fillId="0" borderId="3" xfId="10" applyFont="1" applyBorder="1" applyAlignment="1">
      <alignment horizontal="left" vertical="center"/>
    </xf>
    <xf numFmtId="3" fontId="84" fillId="2" borderId="129" xfId="10" applyNumberFormat="1" applyFont="1" applyFill="1" applyBorder="1" applyAlignment="1">
      <alignment horizontal="center"/>
    </xf>
    <xf numFmtId="0" fontId="84" fillId="0" borderId="134" xfId="10" applyFont="1" applyBorder="1" applyAlignment="1">
      <alignment horizontal="center"/>
    </xf>
    <xf numFmtId="0" fontId="85" fillId="0" borderId="2" xfId="10" applyFont="1" applyBorder="1" applyAlignment="1">
      <alignment horizontal="left" vertical="center"/>
    </xf>
    <xf numFmtId="3" fontId="85" fillId="0" borderId="3" xfId="10" applyNumberFormat="1" applyFont="1" applyBorder="1" applyAlignment="1">
      <alignment horizontal="center" vertical="center"/>
    </xf>
    <xf numFmtId="0" fontId="84" fillId="0" borderId="19" xfId="10" applyFont="1" applyBorder="1" applyAlignment="1">
      <alignment horizontal="center"/>
    </xf>
    <xf numFmtId="0" fontId="79" fillId="0" borderId="9" xfId="10" applyFont="1" applyBorder="1" applyAlignment="1">
      <alignment horizontal="center" vertical="top"/>
    </xf>
    <xf numFmtId="0" fontId="80" fillId="0" borderId="9" xfId="10" applyFont="1" applyBorder="1"/>
    <xf numFmtId="0" fontId="84" fillId="0" borderId="9" xfId="10" applyFont="1" applyBorder="1" applyAlignment="1">
      <alignment horizontal="center"/>
    </xf>
    <xf numFmtId="0" fontId="87" fillId="0" borderId="0" xfId="10" applyFont="1"/>
    <xf numFmtId="0" fontId="80" fillId="7" borderId="12" xfId="10" applyFont="1" applyFill="1" applyBorder="1" applyAlignment="1">
      <alignment horizontal="center"/>
    </xf>
    <xf numFmtId="0" fontId="82" fillId="7" borderId="3" xfId="10" applyFont="1" applyFill="1" applyBorder="1" applyAlignment="1">
      <alignment horizontal="center"/>
    </xf>
    <xf numFmtId="0" fontId="82" fillId="7" borderId="0" xfId="10" applyFont="1" applyFill="1" applyAlignment="1">
      <alignment horizontal="center"/>
    </xf>
    <xf numFmtId="0" fontId="82" fillId="7" borderId="130" xfId="10" applyFont="1" applyFill="1" applyBorder="1" applyAlignment="1">
      <alignment horizontal="center"/>
    </xf>
    <xf numFmtId="0" fontId="82" fillId="7" borderId="128" xfId="10" applyFont="1" applyFill="1" applyBorder="1" applyAlignment="1">
      <alignment horizontal="center" vertical="top"/>
    </xf>
    <xf numFmtId="0" fontId="82" fillId="7" borderId="9" xfId="10" applyFont="1" applyFill="1" applyBorder="1" applyAlignment="1">
      <alignment horizontal="center" vertical="top"/>
    </xf>
    <xf numFmtId="0" fontId="90" fillId="0" borderId="2" xfId="10" applyFont="1" applyBorder="1" applyAlignment="1">
      <alignment horizontal="left"/>
    </xf>
    <xf numFmtId="0" fontId="79" fillId="0" borderId="2" xfId="4" applyFont="1" applyBorder="1"/>
    <xf numFmtId="0" fontId="79" fillId="0" borderId="8" xfId="4" applyFont="1" applyBorder="1"/>
    <xf numFmtId="0" fontId="83" fillId="0" borderId="2" xfId="4" applyFont="1" applyBorder="1"/>
    <xf numFmtId="0" fontId="83" fillId="0" borderId="19" xfId="4" applyFont="1" applyBorder="1"/>
    <xf numFmtId="0" fontId="85" fillId="0" borderId="20" xfId="4" applyFont="1" applyBorder="1" applyAlignment="1">
      <alignment horizontal="center"/>
    </xf>
    <xf numFmtId="3" fontId="83" fillId="0" borderId="20" xfId="4" applyNumberFormat="1" applyFont="1" applyBorder="1" applyAlignment="1">
      <alignment horizontal="center" vertical="center"/>
    </xf>
    <xf numFmtId="0" fontId="83" fillId="0" borderId="20" xfId="4" applyFont="1" applyBorder="1" applyAlignment="1">
      <alignment horizontal="left" vertical="center"/>
    </xf>
    <xf numFmtId="0" fontId="85" fillId="0" borderId="2" xfId="4" applyFont="1" applyBorder="1" applyAlignment="1">
      <alignment horizontal="center"/>
    </xf>
    <xf numFmtId="3" fontId="85" fillId="0" borderId="2" xfId="4" applyNumberFormat="1" applyFont="1" applyBorder="1" applyAlignment="1">
      <alignment horizontal="center" vertical="center"/>
    </xf>
    <xf numFmtId="0" fontId="85" fillId="0" borderId="2" xfId="4" applyFont="1" applyBorder="1" applyAlignment="1">
      <alignment horizontal="left" vertical="center"/>
    </xf>
    <xf numFmtId="0" fontId="79" fillId="0" borderId="19" xfId="4" applyFont="1" applyBorder="1"/>
    <xf numFmtId="0" fontId="80" fillId="0" borderId="9" xfId="4" applyFont="1" applyBorder="1"/>
    <xf numFmtId="0" fontId="84" fillId="0" borderId="9" xfId="4" applyFont="1" applyBorder="1" applyAlignment="1">
      <alignment horizontal="center"/>
    </xf>
    <xf numFmtId="0" fontId="82" fillId="7" borderId="3" xfId="4" applyFont="1" applyFill="1" applyBorder="1" applyAlignment="1">
      <alignment horizontal="center"/>
    </xf>
    <xf numFmtId="0" fontId="82" fillId="7" borderId="130" xfId="4" applyFont="1" applyFill="1" applyBorder="1" applyAlignment="1">
      <alignment horizontal="center"/>
    </xf>
    <xf numFmtId="0" fontId="82" fillId="7" borderId="128" xfId="4" applyFont="1" applyFill="1" applyBorder="1" applyAlignment="1">
      <alignment horizontal="center" vertical="top"/>
    </xf>
    <xf numFmtId="0" fontId="90" fillId="7" borderId="128" xfId="4" applyFont="1" applyFill="1" applyBorder="1" applyAlignment="1">
      <alignment horizontal="center" vertical="top"/>
    </xf>
    <xf numFmtId="4" fontId="104" fillId="0" borderId="2" xfId="4" applyNumberFormat="1" applyFont="1" applyBorder="1" applyAlignment="1">
      <alignment horizontal="center" vertical="center"/>
    </xf>
    <xf numFmtId="168" fontId="104" fillId="0" borderId="2" xfId="4" applyNumberFormat="1" applyFont="1" applyBorder="1" applyAlignment="1">
      <alignment horizontal="center" vertical="center"/>
    </xf>
    <xf numFmtId="3" fontId="89" fillId="0" borderId="2" xfId="4" applyNumberFormat="1" applyFont="1" applyBorder="1" applyAlignment="1">
      <alignment horizontal="center"/>
    </xf>
    <xf numFmtId="174" fontId="104" fillId="0" borderId="2" xfId="1" applyNumberFormat="1" applyFont="1" applyBorder="1" applyAlignment="1">
      <alignment horizontal="center" vertical="center"/>
    </xf>
    <xf numFmtId="38" fontId="104" fillId="0" borderId="2" xfId="1" applyNumberFormat="1" applyFont="1" applyBorder="1" applyAlignment="1">
      <alignment horizontal="center" vertical="center"/>
    </xf>
    <xf numFmtId="40" fontId="90" fillId="0" borderId="2" xfId="1" applyFont="1" applyBorder="1" applyAlignment="1">
      <alignment horizontal="left"/>
    </xf>
    <xf numFmtId="0" fontId="82" fillId="0" borderId="20" xfId="4" applyFont="1" applyBorder="1" applyAlignment="1">
      <alignment horizontal="center"/>
    </xf>
    <xf numFmtId="0" fontId="10" fillId="0" borderId="0" xfId="4" applyFont="1"/>
    <xf numFmtId="0" fontId="10" fillId="0" borderId="0" xfId="4" applyFont="1" applyAlignment="1">
      <alignment horizontal="left" indent="3"/>
    </xf>
    <xf numFmtId="0" fontId="11" fillId="0" borderId="0" xfId="4" applyFont="1" applyAlignment="1">
      <alignment vertical="center"/>
    </xf>
    <xf numFmtId="0" fontId="8" fillId="0" borderId="0" xfId="4" applyFont="1"/>
    <xf numFmtId="0" fontId="8" fillId="0" borderId="13" xfId="4" applyFont="1" applyBorder="1" applyAlignment="1">
      <alignment horizontal="center"/>
    </xf>
    <xf numFmtId="0" fontId="8" fillId="0" borderId="13" xfId="4" applyFont="1" applyBorder="1" applyAlignment="1">
      <alignment horizontal="centerContinuous"/>
    </xf>
    <xf numFmtId="0" fontId="9" fillId="0" borderId="13" xfId="4" applyBorder="1" applyAlignment="1">
      <alignment horizontal="center"/>
    </xf>
    <xf numFmtId="0" fontId="10" fillId="0" borderId="13" xfId="4" applyFont="1" applyBorder="1"/>
    <xf numFmtId="49" fontId="108" fillId="0" borderId="0" xfId="4" applyNumberFormat="1" applyFont="1"/>
    <xf numFmtId="49" fontId="10" fillId="0" borderId="0" xfId="4" applyNumberFormat="1" applyFont="1"/>
    <xf numFmtId="0" fontId="10" fillId="0" borderId="0" xfId="4" applyFont="1" applyAlignment="1">
      <alignment horizontal="left"/>
    </xf>
    <xf numFmtId="0" fontId="8" fillId="0" borderId="0" xfId="4" applyFont="1" applyAlignment="1">
      <alignment horizontal="centerContinuous"/>
    </xf>
    <xf numFmtId="0" fontId="20" fillId="0" borderId="0" xfId="4" applyFont="1"/>
    <xf numFmtId="0" fontId="8" fillId="0" borderId="14" xfId="4" applyFont="1" applyBorder="1" applyAlignment="1">
      <alignment horizontal="center"/>
    </xf>
    <xf numFmtId="49" fontId="8" fillId="0" borderId="14" xfId="4" applyNumberFormat="1" applyFont="1" applyBorder="1" applyAlignment="1">
      <alignment horizontal="centerContinuous"/>
    </xf>
    <xf numFmtId="49" fontId="8" fillId="0" borderId="14" xfId="4" applyNumberFormat="1" applyFont="1" applyBorder="1" applyAlignment="1">
      <alignment horizontal="center"/>
    </xf>
    <xf numFmtId="49" fontId="8" fillId="0" borderId="16" xfId="4" applyNumberFormat="1" applyFont="1" applyBorder="1" applyAlignment="1">
      <alignment horizontal="center"/>
    </xf>
    <xf numFmtId="49" fontId="8" fillId="0" borderId="2" xfId="4" applyNumberFormat="1" applyFont="1" applyBorder="1" applyAlignment="1">
      <alignment horizontal="centerContinuous"/>
    </xf>
    <xf numFmtId="0" fontId="9" fillId="0" borderId="0" xfId="4" applyAlignment="1">
      <alignment vertical="center"/>
    </xf>
    <xf numFmtId="0" fontId="9" fillId="0" borderId="25" xfId="4" applyBorder="1" applyAlignment="1">
      <alignment horizontal="centerContinuous"/>
    </xf>
    <xf numFmtId="0" fontId="20" fillId="0" borderId="0" xfId="4" applyFont="1" applyAlignment="1">
      <alignment horizontal="left"/>
    </xf>
    <xf numFmtId="0" fontId="13" fillId="0" borderId="0" xfId="4" applyFont="1"/>
    <xf numFmtId="0" fontId="9" fillId="0" borderId="0" xfId="4" applyAlignment="1">
      <alignment horizontal="centerContinuous" vertical="top"/>
    </xf>
    <xf numFmtId="0" fontId="12" fillId="0" borderId="0" xfId="4" applyFont="1" applyAlignment="1">
      <alignment horizontal="centerContinuous" vertical="top"/>
    </xf>
    <xf numFmtId="0" fontId="9" fillId="0" borderId="13" xfId="4" applyBorder="1"/>
    <xf numFmtId="165" fontId="20" fillId="0" borderId="15" xfId="2" quotePrefix="1" applyNumberFormat="1" applyFont="1" applyBorder="1" applyAlignment="1">
      <alignment horizontal="right"/>
    </xf>
    <xf numFmtId="164" fontId="9" fillId="0" borderId="0" xfId="4" applyNumberFormat="1"/>
    <xf numFmtId="0" fontId="20" fillId="0" borderId="0" xfId="4" applyFont="1" applyAlignment="1">
      <alignment horizontal="right"/>
    </xf>
    <xf numFmtId="0" fontId="9" fillId="0" borderId="13" xfId="4" applyBorder="1" applyAlignment="1">
      <alignment horizontal="right"/>
    </xf>
    <xf numFmtId="165" fontId="20" fillId="0" borderId="0" xfId="2" applyNumberFormat="1" applyFont="1" applyBorder="1"/>
    <xf numFmtId="0" fontId="13" fillId="0" borderId="0" xfId="4" applyFont="1" applyAlignment="1">
      <alignment horizontal="centerContinuous"/>
    </xf>
    <xf numFmtId="0" fontId="11" fillId="0" borderId="0" xfId="4" applyFont="1" applyAlignment="1">
      <alignment vertical="top"/>
    </xf>
    <xf numFmtId="0" fontId="11" fillId="0" borderId="0" xfId="4" applyFont="1" applyAlignment="1">
      <alignment horizontal="centerContinuous" vertical="top"/>
    </xf>
    <xf numFmtId="0" fontId="11" fillId="0" borderId="0" xfId="4" applyFont="1" applyAlignment="1">
      <alignment horizontal="center" vertical="top"/>
    </xf>
    <xf numFmtId="0" fontId="11" fillId="0" borderId="13" xfId="4" applyFont="1" applyBorder="1" applyAlignment="1">
      <alignment horizontal="center" vertical="top"/>
    </xf>
    <xf numFmtId="0" fontId="11" fillId="0" borderId="13" xfId="4" applyFont="1" applyBorder="1" applyAlignment="1">
      <alignment horizontal="centerContinuous" vertical="top"/>
    </xf>
    <xf numFmtId="0" fontId="11" fillId="0" borderId="13" xfId="4" applyFont="1" applyBorder="1" applyAlignment="1">
      <alignment vertical="top"/>
    </xf>
    <xf numFmtId="0" fontId="20" fillId="0" borderId="13" xfId="4" applyFont="1" applyBorder="1" applyAlignment="1">
      <alignment horizontal="left" vertical="top" indent="3"/>
    </xf>
    <xf numFmtId="0" fontId="20" fillId="0" borderId="13" xfId="4" applyFont="1" applyBorder="1"/>
    <xf numFmtId="0" fontId="11" fillId="0" borderId="0" xfId="4" applyFont="1" applyAlignment="1">
      <alignment horizontal="centerContinuous"/>
    </xf>
    <xf numFmtId="0" fontId="11" fillId="0" borderId="0" xfId="4" applyFont="1" applyAlignment="1">
      <alignment horizontal="center"/>
    </xf>
    <xf numFmtId="0" fontId="20" fillId="0" borderId="0" xfId="4" applyFont="1" applyAlignment="1">
      <alignment horizontal="left" indent="1"/>
    </xf>
    <xf numFmtId="0" fontId="11" fillId="0" borderId="14" xfId="4" applyFont="1" applyBorder="1" applyAlignment="1">
      <alignment horizontal="centerContinuous" vertical="top"/>
    </xf>
    <xf numFmtId="0" fontId="11" fillId="0" borderId="12" xfId="4" applyFont="1" applyBorder="1" applyAlignment="1">
      <alignment vertical="top"/>
    </xf>
    <xf numFmtId="0" fontId="11" fillId="0" borderId="12" xfId="4" applyFont="1" applyBorder="1" applyAlignment="1">
      <alignment horizontal="centerContinuous" vertical="top"/>
    </xf>
    <xf numFmtId="49" fontId="13" fillId="0" borderId="0" xfId="4" applyNumberFormat="1" applyFont="1" applyAlignment="1">
      <alignment horizontal="centerContinuous"/>
    </xf>
    <xf numFmtId="0" fontId="12" fillId="0" borderId="0" xfId="4" applyFont="1" applyAlignment="1">
      <alignment vertical="top"/>
    </xf>
    <xf numFmtId="0" fontId="20" fillId="0" borderId="0" xfId="4" applyFont="1" applyAlignment="1">
      <alignment horizontal="centerContinuous"/>
    </xf>
    <xf numFmtId="0" fontId="9" fillId="0" borderId="0" xfId="4" applyAlignment="1">
      <alignment horizontal="centerContinuous"/>
    </xf>
    <xf numFmtId="0" fontId="9" fillId="0" borderId="0" xfId="4" applyAlignment="1">
      <alignment horizontal="left" indent="3"/>
    </xf>
    <xf numFmtId="0" fontId="18" fillId="0" borderId="0" xfId="4" applyFont="1" applyAlignment="1">
      <alignment horizontal="center"/>
    </xf>
    <xf numFmtId="0" fontId="8" fillId="0" borderId="15" xfId="4" applyFont="1" applyBorder="1"/>
    <xf numFmtId="44" fontId="11" fillId="0" borderId="13" xfId="12" applyFont="1" applyBorder="1" applyAlignment="1">
      <alignment horizontal="center"/>
    </xf>
    <xf numFmtId="0" fontId="8" fillId="0" borderId="0" xfId="4" applyFont="1" applyAlignment="1">
      <alignment horizontal="right"/>
    </xf>
    <xf numFmtId="40" fontId="8" fillId="0" borderId="0" xfId="4" applyNumberFormat="1" applyFont="1" applyAlignment="1">
      <alignment horizontal="center"/>
    </xf>
    <xf numFmtId="44" fontId="11" fillId="0" borderId="9" xfId="12" applyFont="1" applyBorder="1" applyAlignment="1">
      <alignment horizontal="center"/>
    </xf>
    <xf numFmtId="167" fontId="11" fillId="0" borderId="9" xfId="2" applyNumberFormat="1" applyFont="1" applyBorder="1" applyAlignment="1">
      <alignment horizontal="center"/>
    </xf>
    <xf numFmtId="40" fontId="8" fillId="0" borderId="28" xfId="4" applyNumberFormat="1" applyFont="1" applyBorder="1" applyAlignment="1">
      <alignment horizontal="center"/>
    </xf>
    <xf numFmtId="0" fontId="8" fillId="0" borderId="28" xfId="4" applyFont="1" applyBorder="1" applyAlignment="1">
      <alignment horizontal="right"/>
    </xf>
    <xf numFmtId="0" fontId="8" fillId="0" borderId="0" xfId="4" applyFont="1" applyAlignment="1">
      <alignment horizontal="center" vertical="top"/>
    </xf>
    <xf numFmtId="0" fontId="16" fillId="0" borderId="0" xfId="4" applyFont="1" applyAlignment="1">
      <alignment horizontal="left"/>
    </xf>
    <xf numFmtId="43" fontId="8" fillId="0" borderId="0" xfId="2" applyFont="1" applyBorder="1" applyAlignment="1">
      <alignment horizontal="right"/>
    </xf>
    <xf numFmtId="43" fontId="8" fillId="0" borderId="0" xfId="2" applyFont="1" applyBorder="1"/>
    <xf numFmtId="0" fontId="16" fillId="0" borderId="0" xfId="4" applyFont="1"/>
    <xf numFmtId="0" fontId="8" fillId="0" borderId="15" xfId="4" applyFont="1" applyBorder="1" applyAlignment="1">
      <alignment horizontal="center"/>
    </xf>
    <xf numFmtId="0" fontId="29" fillId="0" borderId="0" xfId="4" applyFont="1"/>
    <xf numFmtId="43" fontId="8" fillId="0" borderId="0" xfId="2" applyFont="1" applyBorder="1" applyAlignment="1">
      <alignment horizontal="center"/>
    </xf>
    <xf numFmtId="0" fontId="9" fillId="0" borderId="9" xfId="12" applyNumberFormat="1" applyFont="1" applyBorder="1"/>
    <xf numFmtId="0" fontId="26" fillId="0" borderId="0" xfId="4" applyFont="1"/>
    <xf numFmtId="37" fontId="9" fillId="0" borderId="21" xfId="0" applyNumberFormat="1" applyFont="1" applyBorder="1" applyAlignment="1">
      <alignment horizontal="center"/>
    </xf>
    <xf numFmtId="37" fontId="9" fillId="0" borderId="22" xfId="0" applyNumberFormat="1" applyFont="1" applyBorder="1" applyAlignment="1">
      <alignment horizontal="center"/>
    </xf>
    <xf numFmtId="37" fontId="10" fillId="0" borderId="50" xfId="0" applyNumberFormat="1" applyFont="1" applyBorder="1"/>
    <xf numFmtId="37" fontId="9" fillId="0" borderId="0" xfId="0" applyNumberFormat="1" applyFont="1"/>
    <xf numFmtId="38" fontId="9" fillId="4" borderId="25" xfId="1" applyNumberFormat="1" applyFont="1" applyFill="1" applyBorder="1"/>
    <xf numFmtId="38" fontId="9" fillId="4" borderId="12" xfId="0" applyNumberFormat="1" applyFont="1" applyFill="1" applyBorder="1"/>
    <xf numFmtId="38" fontId="9" fillId="4" borderId="26" xfId="0" applyNumberFormat="1" applyFont="1" applyFill="1" applyBorder="1"/>
    <xf numFmtId="38" fontId="9" fillId="4" borderId="27" xfId="1" applyNumberFormat="1" applyFont="1" applyFill="1" applyBorder="1"/>
    <xf numFmtId="38" fontId="9" fillId="4" borderId="28" xfId="0" applyNumberFormat="1" applyFont="1" applyFill="1" applyBorder="1"/>
    <xf numFmtId="38" fontId="9" fillId="4" borderId="29" xfId="0" applyNumberFormat="1" applyFont="1" applyFill="1" applyBorder="1"/>
    <xf numFmtId="0" fontId="9" fillId="0" borderId="1" xfId="0" applyFont="1" applyBorder="1"/>
    <xf numFmtId="38" fontId="9" fillId="0" borderId="0" xfId="0" applyNumberFormat="1" applyFont="1"/>
    <xf numFmtId="38" fontId="9" fillId="0" borderId="30" xfId="0" applyNumberFormat="1" applyFont="1" applyBorder="1" applyAlignment="1">
      <alignment horizontal="center"/>
    </xf>
    <xf numFmtId="38" fontId="9" fillId="0" borderId="31" xfId="0" applyNumberFormat="1" applyFont="1" applyBorder="1" applyAlignment="1">
      <alignment horizontal="center"/>
    </xf>
    <xf numFmtId="38" fontId="9" fillId="0" borderId="32" xfId="0" applyNumberFormat="1" applyFont="1" applyBorder="1" applyAlignment="1">
      <alignment horizontal="center"/>
    </xf>
    <xf numFmtId="0" fontId="9" fillId="0" borderId="33" xfId="0" applyFont="1" applyBorder="1" applyAlignment="1">
      <alignment horizontal="center"/>
    </xf>
    <xf numFmtId="0" fontId="9" fillId="0" borderId="34" xfId="0" applyFont="1" applyBorder="1"/>
    <xf numFmtId="0" fontId="9" fillId="0" borderId="35" xfId="0" applyFont="1" applyBorder="1"/>
    <xf numFmtId="0" fontId="9" fillId="0" borderId="36" xfId="0" applyFont="1" applyBorder="1"/>
    <xf numFmtId="0" fontId="9" fillId="0" borderId="37" xfId="0" applyFont="1" applyBorder="1"/>
    <xf numFmtId="0" fontId="7" fillId="17" borderId="88" xfId="0" applyFont="1" applyFill="1" applyBorder="1" applyAlignment="1">
      <alignment horizontal="center"/>
    </xf>
    <xf numFmtId="0" fontId="20" fillId="17" borderId="89" xfId="0" applyFont="1" applyFill="1" applyBorder="1"/>
    <xf numFmtId="0" fontId="9" fillId="11" borderId="90" xfId="0" applyFont="1" applyFill="1" applyBorder="1"/>
    <xf numFmtId="0" fontId="9" fillId="11" borderId="91" xfId="0" applyFont="1" applyFill="1" applyBorder="1"/>
    <xf numFmtId="0" fontId="9" fillId="0" borderId="87" xfId="0" applyFont="1" applyBorder="1"/>
    <xf numFmtId="0" fontId="9" fillId="0" borderId="92" xfId="0" applyFont="1" applyBorder="1"/>
    <xf numFmtId="0" fontId="9" fillId="17" borderId="90" xfId="0" applyFont="1" applyFill="1" applyBorder="1"/>
    <xf numFmtId="0" fontId="9" fillId="17" borderId="91" xfId="0" applyFont="1" applyFill="1" applyBorder="1"/>
    <xf numFmtId="38" fontId="10" fillId="0" borderId="50" xfId="0" applyNumberFormat="1" applyFont="1" applyBorder="1" applyAlignment="1">
      <alignment horizontal="right"/>
    </xf>
    <xf numFmtId="38" fontId="10" fillId="0" borderId="51" xfId="0" applyNumberFormat="1" applyFont="1" applyBorder="1" applyAlignment="1">
      <alignment horizontal="right"/>
    </xf>
    <xf numFmtId="38" fontId="10" fillId="0" borderId="29" xfId="0" applyNumberFormat="1" applyFont="1" applyBorder="1" applyAlignment="1">
      <alignment horizontal="right"/>
    </xf>
    <xf numFmtId="38" fontId="10" fillId="0" borderId="46" xfId="0" applyNumberFormat="1" applyFont="1" applyBorder="1" applyAlignment="1">
      <alignment horizontal="right"/>
    </xf>
    <xf numFmtId="174" fontId="10" fillId="0" borderId="28" xfId="0" applyNumberFormat="1" applyFont="1" applyBorder="1" applyAlignment="1">
      <alignment horizontal="right"/>
    </xf>
    <xf numFmtId="0" fontId="15" fillId="0" borderId="0" xfId="4" applyFont="1"/>
    <xf numFmtId="0" fontId="9" fillId="0" borderId="93" xfId="4" applyBorder="1"/>
    <xf numFmtId="0" fontId="9" fillId="0" borderId="94" xfId="4" applyBorder="1"/>
    <xf numFmtId="0" fontId="9" fillId="0" borderId="95" xfId="4" applyBorder="1"/>
    <xf numFmtId="0" fontId="71" fillId="0" borderId="93" xfId="4" applyFont="1" applyBorder="1"/>
    <xf numFmtId="3" fontId="71" fillId="0" borderId="93" xfId="4" applyNumberFormat="1" applyFont="1" applyBorder="1"/>
    <xf numFmtId="38" fontId="71" fillId="0" borderId="95" xfId="1" applyNumberFormat="1" applyFont="1" applyBorder="1"/>
    <xf numFmtId="0" fontId="71" fillId="0" borderId="93" xfId="4" applyFont="1" applyBorder="1" applyAlignment="1">
      <alignment wrapText="1"/>
    </xf>
    <xf numFmtId="0" fontId="20" fillId="0" borderId="135" xfId="4" applyFont="1" applyBorder="1"/>
    <xf numFmtId="0" fontId="20" fillId="0" borderId="136" xfId="4" applyFont="1" applyBorder="1"/>
    <xf numFmtId="0" fontId="20" fillId="0" borderId="15" xfId="4" applyFont="1" applyBorder="1"/>
    <xf numFmtId="0" fontId="29" fillId="0" borderId="15" xfId="4" applyFont="1" applyBorder="1"/>
    <xf numFmtId="0" fontId="20" fillId="0" borderId="0" xfId="4" applyFont="1" applyAlignment="1">
      <alignment wrapText="1"/>
    </xf>
    <xf numFmtId="0" fontId="29" fillId="0" borderId="0" xfId="4" applyFont="1" applyAlignment="1">
      <alignment horizontal="left"/>
    </xf>
    <xf numFmtId="0" fontId="20" fillId="0" borderId="15" xfId="4" applyFont="1" applyBorder="1" applyAlignment="1">
      <alignment wrapText="1"/>
    </xf>
    <xf numFmtId="0" fontId="10" fillId="0" borderId="15" xfId="4" applyFont="1" applyBorder="1"/>
    <xf numFmtId="0" fontId="9" fillId="0" borderId="15" xfId="4" applyBorder="1"/>
    <xf numFmtId="0" fontId="20" fillId="0" borderId="25" xfId="4" applyFont="1" applyBorder="1"/>
    <xf numFmtId="0" fontId="20" fillId="0" borderId="12" xfId="4" applyFont="1" applyBorder="1"/>
    <xf numFmtId="0" fontId="20" fillId="0" borderId="12" xfId="4" applyFont="1" applyBorder="1" applyAlignment="1">
      <alignment wrapText="1"/>
    </xf>
    <xf numFmtId="0" fontId="20" fillId="0" borderId="40" xfId="4" applyFont="1" applyBorder="1"/>
    <xf numFmtId="0" fontId="9" fillId="0" borderId="135" xfId="4" applyBorder="1"/>
    <xf numFmtId="0" fontId="9" fillId="0" borderId="136" xfId="4" applyBorder="1"/>
    <xf numFmtId="0" fontId="9" fillId="0" borderId="138" xfId="4" applyBorder="1"/>
    <xf numFmtId="0" fontId="9" fillId="0" borderId="139" xfId="4" applyBorder="1"/>
    <xf numFmtId="0" fontId="9" fillId="0" borderId="9" xfId="4" applyBorder="1"/>
    <xf numFmtId="0" fontId="9" fillId="0" borderId="39" xfId="4" applyBorder="1"/>
    <xf numFmtId="0" fontId="9" fillId="0" borderId="141" xfId="4" applyBorder="1"/>
    <xf numFmtId="0" fontId="9" fillId="0" borderId="87" xfId="4" applyBorder="1"/>
    <xf numFmtId="0" fontId="9" fillId="0" borderId="142" xfId="4" applyBorder="1"/>
    <xf numFmtId="0" fontId="9" fillId="0" borderId="1" xfId="4" applyBorder="1"/>
    <xf numFmtId="0" fontId="9" fillId="0" borderId="19" xfId="4" applyBorder="1"/>
    <xf numFmtId="0" fontId="9" fillId="0" borderId="14" xfId="4" applyBorder="1"/>
    <xf numFmtId="0" fontId="9" fillId="0" borderId="60" xfId="4" applyBorder="1"/>
    <xf numFmtId="0" fontId="71" fillId="0" borderId="9" xfId="4" applyFont="1" applyBorder="1"/>
    <xf numFmtId="0" fontId="71" fillId="0" borderId="1" xfId="4" applyFont="1" applyBorder="1"/>
    <xf numFmtId="0" fontId="9" fillId="8" borderId="0" xfId="4" applyFill="1"/>
    <xf numFmtId="0" fontId="9" fillId="0" borderId="0" xfId="4" applyAlignment="1">
      <alignment horizontal="right"/>
    </xf>
    <xf numFmtId="43" fontId="9" fillId="0" borderId="19" xfId="2" applyFont="1" applyBorder="1"/>
    <xf numFmtId="43" fontId="9" fillId="0" borderId="39" xfId="2" applyFont="1" applyBorder="1"/>
    <xf numFmtId="165" fontId="9" fillId="0" borderId="0" xfId="2" applyNumberFormat="1" applyFont="1"/>
    <xf numFmtId="165" fontId="9" fillId="0" borderId="0" xfId="2" applyNumberFormat="1" applyFont="1" applyAlignment="1">
      <alignment horizontal="right"/>
    </xf>
    <xf numFmtId="43" fontId="9" fillId="0" borderId="0" xfId="2" applyFont="1"/>
    <xf numFmtId="43" fontId="9" fillId="0" borderId="40" xfId="2" applyFont="1" applyBorder="1"/>
    <xf numFmtId="43" fontId="9" fillId="0" borderId="41" xfId="2" applyFont="1" applyBorder="1"/>
    <xf numFmtId="0" fontId="9" fillId="0" borderId="0" xfId="4" applyAlignment="1">
      <alignment horizontal="center" vertical="top"/>
    </xf>
    <xf numFmtId="3" fontId="9" fillId="0" borderId="9" xfId="12" applyNumberFormat="1" applyFont="1" applyBorder="1"/>
    <xf numFmtId="0" fontId="9" fillId="0" borderId="28" xfId="4" applyBorder="1"/>
    <xf numFmtId="43" fontId="9" fillId="0" borderId="9" xfId="4" applyNumberFormat="1" applyBorder="1"/>
    <xf numFmtId="37" fontId="71" fillId="0" borderId="9" xfId="12" applyNumberFormat="1" applyFont="1" applyBorder="1"/>
    <xf numFmtId="3" fontId="9" fillId="0" borderId="0" xfId="4" applyNumberFormat="1"/>
    <xf numFmtId="39" fontId="9" fillId="0" borderId="9" xfId="4" applyNumberFormat="1" applyBorder="1"/>
    <xf numFmtId="3" fontId="9" fillId="0" borderId="13" xfId="12" applyNumberFormat="1" applyFont="1" applyBorder="1"/>
    <xf numFmtId="0" fontId="79" fillId="0" borderId="9" xfId="4" applyFont="1" applyBorder="1" applyAlignment="1">
      <alignment vertical="top"/>
    </xf>
    <xf numFmtId="40" fontId="90" fillId="0" borderId="2" xfId="1" applyFont="1" applyFill="1" applyBorder="1" applyAlignment="1">
      <alignment horizontal="left"/>
    </xf>
    <xf numFmtId="37" fontId="71" fillId="0" borderId="19" xfId="0" applyNumberFormat="1" applyFont="1" applyBorder="1"/>
    <xf numFmtId="49" fontId="120" fillId="0" borderId="0" xfId="4" applyNumberFormat="1" applyFont="1" applyAlignment="1">
      <alignment horizontal="centerContinuous"/>
    </xf>
    <xf numFmtId="0" fontId="15" fillId="18" borderId="0" xfId="4" applyFont="1" applyFill="1"/>
    <xf numFmtId="0" fontId="15" fillId="18" borderId="0" xfId="4" applyFont="1" applyFill="1" applyAlignment="1">
      <alignment horizontal="centerContinuous"/>
    </xf>
    <xf numFmtId="0" fontId="15" fillId="18" borderId="0" xfId="4" applyFont="1" applyFill="1" applyAlignment="1">
      <alignment horizontal="left"/>
    </xf>
    <xf numFmtId="0" fontId="1" fillId="0" borderId="0" xfId="14"/>
    <xf numFmtId="0" fontId="97" fillId="0" borderId="0" xfId="14" applyFont="1" applyAlignment="1">
      <alignment horizontal="center"/>
    </xf>
    <xf numFmtId="3" fontId="89" fillId="0" borderId="2" xfId="10" applyNumberFormat="1" applyFont="1" applyBorder="1" applyAlignment="1">
      <alignment horizontal="center"/>
    </xf>
    <xf numFmtId="3" fontId="89" fillId="3" borderId="128" xfId="10" applyNumberFormat="1" applyFont="1" applyFill="1" applyBorder="1" applyAlignment="1">
      <alignment horizontal="center"/>
    </xf>
    <xf numFmtId="0" fontId="117" fillId="0" borderId="0" xfId="14" applyFont="1"/>
    <xf numFmtId="0" fontId="85" fillId="0" borderId="128" xfId="10" applyFont="1" applyBorder="1" applyAlignment="1">
      <alignment horizontal="center"/>
    </xf>
    <xf numFmtId="3" fontId="85" fillId="0" borderId="132" xfId="10" applyNumberFormat="1" applyFont="1" applyBorder="1" applyAlignment="1">
      <alignment horizontal="center"/>
    </xf>
    <xf numFmtId="0" fontId="85" fillId="0" borderId="133" xfId="10" applyFont="1" applyBorder="1" applyAlignment="1">
      <alignment horizontal="center"/>
    </xf>
    <xf numFmtId="3" fontId="89" fillId="3" borderId="5" xfId="10" applyNumberFormat="1" applyFont="1" applyFill="1" applyBorder="1" applyAlignment="1">
      <alignment horizontal="center"/>
    </xf>
    <xf numFmtId="3" fontId="84" fillId="0" borderId="2" xfId="10" applyNumberFormat="1" applyFont="1" applyBorder="1" applyAlignment="1">
      <alignment horizontal="center" vertical="center"/>
    </xf>
    <xf numFmtId="0" fontId="84" fillId="0" borderId="2" xfId="10" applyFont="1" applyBorder="1" applyAlignment="1">
      <alignment horizontal="left" vertical="center"/>
    </xf>
    <xf numFmtId="3" fontId="82" fillId="0" borderId="3" xfId="10" applyNumberFormat="1" applyFont="1" applyBorder="1" applyAlignment="1">
      <alignment horizontal="center"/>
    </xf>
    <xf numFmtId="0" fontId="82" fillId="0" borderId="2" xfId="10" applyFont="1" applyBorder="1"/>
    <xf numFmtId="0" fontId="84" fillId="0" borderId="2" xfId="4" applyFont="1" applyBorder="1" applyAlignment="1">
      <alignment horizontal="left"/>
    </xf>
    <xf numFmtId="0" fontId="84" fillId="2" borderId="2" xfId="10" applyFont="1" applyFill="1" applyBorder="1" applyAlignment="1">
      <alignment horizontal="center" vertical="center"/>
    </xf>
    <xf numFmtId="0" fontId="85" fillId="2" borderId="2" xfId="10" applyFont="1" applyFill="1" applyBorder="1" applyAlignment="1">
      <alignment horizontal="center" vertical="center"/>
    </xf>
    <xf numFmtId="0" fontId="85" fillId="0" borderId="2" xfId="10" applyFont="1" applyBorder="1" applyAlignment="1">
      <alignment horizontal="center" vertical="center"/>
    </xf>
    <xf numFmtId="3" fontId="104" fillId="0" borderId="20" xfId="10" applyNumberFormat="1" applyFont="1" applyBorder="1" applyAlignment="1">
      <alignment horizontal="center" vertical="center"/>
    </xf>
    <xf numFmtId="168" fontId="104" fillId="0" borderId="20" xfId="10" applyNumberFormat="1" applyFont="1" applyBorder="1" applyAlignment="1">
      <alignment horizontal="center" vertical="center"/>
    </xf>
    <xf numFmtId="0" fontId="1" fillId="7" borderId="0" xfId="14" applyFill="1"/>
    <xf numFmtId="0" fontId="29" fillId="0" borderId="0" xfId="4" applyFont="1" applyAlignment="1">
      <alignment horizontal="left" indent="1"/>
    </xf>
    <xf numFmtId="38" fontId="89" fillId="0" borderId="2" xfId="1" applyNumberFormat="1" applyFont="1" applyBorder="1" applyAlignment="1">
      <alignment horizontal="center" wrapText="1"/>
    </xf>
    <xf numFmtId="0" fontId="90" fillId="0" borderId="2" xfId="4" applyFont="1" applyBorder="1" applyAlignment="1">
      <alignment horizontal="left" vertical="center" wrapText="1"/>
    </xf>
    <xf numFmtId="49" fontId="130" fillId="0" borderId="2" xfId="4" applyNumberFormat="1" applyFont="1" applyBorder="1" applyAlignment="1">
      <alignment horizontal="centerContinuous"/>
    </xf>
    <xf numFmtId="0" fontId="9" fillId="20" borderId="0" xfId="0" applyFont="1" applyFill="1"/>
    <xf numFmtId="0" fontId="11" fillId="20" borderId="0" xfId="0" applyFont="1" applyFill="1"/>
    <xf numFmtId="0" fontId="68" fillId="20" borderId="0" xfId="0" applyFont="1" applyFill="1" applyAlignment="1">
      <alignment horizontal="right" vertical="justify" wrapText="1"/>
    </xf>
    <xf numFmtId="0" fontId="20" fillId="20" borderId="0" xfId="0" applyFont="1" applyFill="1"/>
    <xf numFmtId="0" fontId="20" fillId="20" borderId="0" xfId="0" applyFont="1" applyFill="1" applyAlignment="1">
      <alignment horizontal="left"/>
    </xf>
    <xf numFmtId="0" fontId="11" fillId="20" borderId="0" xfId="0" applyFont="1" applyFill="1" applyAlignment="1">
      <alignment horizontal="left"/>
    </xf>
    <xf numFmtId="0" fontId="11" fillId="20" borderId="0" xfId="0" applyFont="1" applyFill="1" applyAlignment="1">
      <alignment vertical="top"/>
    </xf>
    <xf numFmtId="0" fontId="11" fillId="20" borderId="0" xfId="0" applyFont="1" applyFill="1" applyAlignment="1">
      <alignment horizontal="right" vertical="top"/>
    </xf>
    <xf numFmtId="0" fontId="129" fillId="20" borderId="0" xfId="0" applyFont="1" applyFill="1"/>
    <xf numFmtId="18" fontId="129" fillId="20" borderId="0" xfId="0" applyNumberFormat="1" applyFont="1" applyFill="1"/>
    <xf numFmtId="0" fontId="9" fillId="20" borderId="13" xfId="0" applyFont="1" applyFill="1" applyBorder="1"/>
    <xf numFmtId="0" fontId="82" fillId="0" borderId="8" xfId="4" applyFont="1" applyBorder="1" applyAlignment="1">
      <alignment horizontal="center" vertical="center"/>
    </xf>
    <xf numFmtId="0" fontId="83" fillId="7" borderId="131" xfId="4" applyFont="1" applyFill="1" applyBorder="1" applyAlignment="1">
      <alignment horizontal="center" vertical="center" wrapText="1"/>
    </xf>
    <xf numFmtId="0" fontId="83" fillId="7" borderId="15" xfId="4" applyFont="1" applyFill="1" applyBorder="1" applyAlignment="1">
      <alignment horizontal="center" vertical="center" wrapText="1"/>
    </xf>
    <xf numFmtId="4" fontId="84" fillId="2" borderId="18" xfId="4" applyNumberFormat="1" applyFont="1" applyFill="1" applyBorder="1" applyAlignment="1">
      <alignment horizontal="center"/>
    </xf>
    <xf numFmtId="4" fontId="84" fillId="2" borderId="1" xfId="4" applyNumberFormat="1" applyFont="1" applyFill="1" applyBorder="1" applyAlignment="1">
      <alignment horizontal="center"/>
    </xf>
    <xf numFmtId="4" fontId="84" fillId="2" borderId="19" xfId="4" applyNumberFormat="1" applyFont="1" applyFill="1" applyBorder="1" applyAlignment="1">
      <alignment horizontal="center"/>
    </xf>
    <xf numFmtId="0" fontId="84" fillId="0" borderId="9" xfId="10" applyFont="1" applyBorder="1" applyAlignment="1">
      <alignment horizontal="center" vertical="top"/>
    </xf>
    <xf numFmtId="4" fontId="84" fillId="2" borderId="2" xfId="4" applyNumberFormat="1" applyFont="1" applyFill="1" applyBorder="1" applyAlignment="1">
      <alignment horizontal="center"/>
    </xf>
    <xf numFmtId="3" fontId="84" fillId="2" borderId="127" xfId="10" applyNumberFormat="1" applyFont="1" applyFill="1" applyBorder="1" applyAlignment="1">
      <alignment horizontal="center"/>
    </xf>
    <xf numFmtId="3" fontId="84" fillId="2" borderId="47" xfId="10" applyNumberFormat="1" applyFont="1" applyFill="1" applyBorder="1" applyAlignment="1">
      <alignment horizontal="center"/>
    </xf>
    <xf numFmtId="3" fontId="84" fillId="2" borderId="48" xfId="10" applyNumberFormat="1" applyFont="1" applyFill="1" applyBorder="1" applyAlignment="1">
      <alignment horizontal="center"/>
    </xf>
    <xf numFmtId="0" fontId="82" fillId="2" borderId="2" xfId="10" applyFont="1" applyFill="1" applyBorder="1" applyAlignment="1">
      <alignment horizontal="center"/>
    </xf>
    <xf numFmtId="3" fontId="85" fillId="2" borderId="127" xfId="10" applyNumberFormat="1" applyFont="1" applyFill="1" applyBorder="1" applyAlignment="1">
      <alignment horizontal="center" vertical="center"/>
    </xf>
    <xf numFmtId="3" fontId="85" fillId="2" borderId="47" xfId="10" applyNumberFormat="1" applyFont="1" applyFill="1" applyBorder="1" applyAlignment="1">
      <alignment horizontal="center" vertical="center"/>
    </xf>
    <xf numFmtId="3" fontId="85" fillId="2" borderId="48" xfId="10" applyNumberFormat="1" applyFont="1" applyFill="1" applyBorder="1" applyAlignment="1">
      <alignment horizontal="center" vertical="center"/>
    </xf>
    <xf numFmtId="3" fontId="84" fillId="2" borderId="127" xfId="10" applyNumberFormat="1" applyFont="1" applyFill="1" applyBorder="1" applyAlignment="1">
      <alignment horizontal="center" vertical="center"/>
    </xf>
    <xf numFmtId="3" fontId="84" fillId="2" borderId="47" xfId="10" applyNumberFormat="1" applyFont="1" applyFill="1" applyBorder="1" applyAlignment="1">
      <alignment horizontal="center" vertical="center"/>
    </xf>
    <xf numFmtId="3" fontId="84" fillId="2" borderId="48" xfId="10" applyNumberFormat="1" applyFont="1" applyFill="1" applyBorder="1" applyAlignment="1">
      <alignment horizontal="center" vertical="center"/>
    </xf>
    <xf numFmtId="0" fontId="81" fillId="0" borderId="0" xfId="4" applyFont="1" applyAlignment="1">
      <alignment horizontal="center"/>
    </xf>
    <xf numFmtId="0" fontId="79" fillId="12" borderId="3" xfId="4" applyFont="1" applyFill="1" applyBorder="1" applyAlignment="1">
      <alignment horizontal="center"/>
    </xf>
    <xf numFmtId="0" fontId="82" fillId="0" borderId="0" xfId="4" applyFont="1" applyAlignment="1">
      <alignment horizontal="center" wrapText="1"/>
    </xf>
    <xf numFmtId="0" fontId="84" fillId="16" borderId="3" xfId="4" applyFont="1" applyFill="1" applyBorder="1" applyAlignment="1">
      <alignment horizontal="center"/>
    </xf>
    <xf numFmtId="0" fontId="84" fillId="13" borderId="3" xfId="4" applyFont="1" applyFill="1" applyBorder="1" applyAlignment="1">
      <alignment horizontal="center"/>
    </xf>
    <xf numFmtId="0" fontId="12" fillId="0" borderId="0" xfId="4" applyFont="1" applyAlignment="1">
      <alignment horizontal="left"/>
    </xf>
    <xf numFmtId="0" fontId="77" fillId="0" borderId="0" xfId="4" applyFont="1" applyAlignment="1">
      <alignment horizontal="left"/>
    </xf>
    <xf numFmtId="0" fontId="12" fillId="0" borderId="0" xfId="4" applyFont="1" applyAlignment="1">
      <alignment horizontal="center"/>
    </xf>
    <xf numFmtId="0" fontId="84" fillId="9" borderId="3" xfId="4" applyFont="1" applyFill="1" applyBorder="1" applyAlignment="1">
      <alignment horizontal="center"/>
    </xf>
    <xf numFmtId="0" fontId="84" fillId="9" borderId="130" xfId="4" applyFont="1" applyFill="1" applyBorder="1" applyAlignment="1">
      <alignment horizontal="center"/>
    </xf>
    <xf numFmtId="0" fontId="84" fillId="9" borderId="128" xfId="4" applyFont="1" applyFill="1" applyBorder="1" applyAlignment="1">
      <alignment horizontal="center"/>
    </xf>
    <xf numFmtId="0" fontId="82" fillId="9" borderId="130" xfId="4" applyFont="1" applyFill="1" applyBorder="1" applyAlignment="1">
      <alignment horizontal="center"/>
    </xf>
    <xf numFmtId="0" fontId="82" fillId="9" borderId="128" xfId="4" applyFont="1" applyFill="1" applyBorder="1" applyAlignment="1">
      <alignment horizontal="center"/>
    </xf>
    <xf numFmtId="0" fontId="9" fillId="0" borderId="98" xfId="0" applyFont="1" applyBorder="1" applyAlignment="1">
      <alignment horizontal="center" vertical="center" wrapText="1"/>
    </xf>
    <xf numFmtId="0" fontId="71" fillId="0" borderId="83" xfId="0" applyFont="1" applyBorder="1" applyAlignment="1">
      <alignment horizontal="left"/>
    </xf>
    <xf numFmtId="0" fontId="13" fillId="0" borderId="0" xfId="4" applyFont="1" applyAlignment="1">
      <alignment horizontal="left" indent="7"/>
    </xf>
    <xf numFmtId="49" fontId="22" fillId="0" borderId="12" xfId="4" applyNumberFormat="1" applyFont="1" applyBorder="1" applyAlignment="1">
      <alignment horizontal="center" wrapText="1"/>
    </xf>
    <xf numFmtId="0" fontId="9" fillId="0" borderId="18" xfId="4" applyBorder="1" applyAlignment="1">
      <alignment horizontal="left"/>
    </xf>
    <xf numFmtId="0" fontId="9" fillId="0" borderId="1" xfId="4" applyBorder="1" applyAlignment="1">
      <alignment horizontal="left"/>
    </xf>
    <xf numFmtId="0" fontId="9" fillId="0" borderId="19" xfId="4" applyBorder="1" applyAlignment="1">
      <alignment horizontal="left"/>
    </xf>
    <xf numFmtId="0" fontId="9" fillId="0" borderId="98" xfId="8" applyFont="1" applyBorder="1" applyAlignment="1">
      <alignment horizontal="center" vertical="center" wrapText="1"/>
    </xf>
    <xf numFmtId="0" fontId="9" fillId="0" borderId="83" xfId="8" applyFont="1" applyBorder="1" applyAlignment="1">
      <alignment horizontal="left"/>
    </xf>
    <xf numFmtId="0" fontId="9" fillId="0" borderId="40" xfId="8" applyFont="1" applyBorder="1" applyAlignment="1">
      <alignment horizontal="left"/>
    </xf>
    <xf numFmtId="0" fontId="9" fillId="0" borderId="102" xfId="8" applyFont="1" applyBorder="1"/>
    <xf numFmtId="0" fontId="9" fillId="0" borderId="60" xfId="8" applyFont="1" applyBorder="1"/>
    <xf numFmtId="0" fontId="10" fillId="0" borderId="99" xfId="8" applyFont="1" applyBorder="1" applyAlignment="1">
      <alignment horizontal="left"/>
    </xf>
    <xf numFmtId="0" fontId="10" fillId="0" borderId="19" xfId="8" applyFont="1" applyBorder="1" applyAlignment="1">
      <alignment horizontal="left"/>
    </xf>
    <xf numFmtId="0" fontId="84" fillId="7" borderId="3" xfId="4" applyFont="1" applyFill="1" applyBorder="1" applyAlignment="1">
      <alignment horizontal="center"/>
    </xf>
    <xf numFmtId="0" fontId="84" fillId="7" borderId="130" xfId="4" applyFont="1" applyFill="1" applyBorder="1" applyAlignment="1">
      <alignment horizontal="center"/>
    </xf>
    <xf numFmtId="0" fontId="84" fillId="7" borderId="128" xfId="4" applyFont="1" applyFill="1" applyBorder="1" applyAlignment="1">
      <alignment horizontal="center"/>
    </xf>
    <xf numFmtId="0" fontId="82" fillId="0" borderId="0" xfId="4" applyFont="1"/>
    <xf numFmtId="0" fontId="84" fillId="7" borderId="3" xfId="10" applyFont="1" applyFill="1" applyBorder="1" applyAlignment="1">
      <alignment horizontal="center"/>
    </xf>
    <xf numFmtId="0" fontId="84" fillId="7" borderId="130" xfId="10" applyFont="1" applyFill="1" applyBorder="1" applyAlignment="1">
      <alignment horizontal="center"/>
    </xf>
    <xf numFmtId="0" fontId="84" fillId="7" borderId="128" xfId="10" applyFont="1" applyFill="1" applyBorder="1" applyAlignment="1">
      <alignment horizontal="center"/>
    </xf>
    <xf numFmtId="0" fontId="84" fillId="0" borderId="18" xfId="4" applyFont="1" applyBorder="1" applyAlignment="1">
      <alignment horizontal="left"/>
    </xf>
    <xf numFmtId="0" fontId="84" fillId="0" borderId="19" xfId="4" applyFont="1" applyBorder="1" applyAlignment="1">
      <alignment horizontal="left"/>
    </xf>
    <xf numFmtId="0" fontId="84" fillId="0" borderId="58" xfId="4" applyFont="1" applyBorder="1" applyAlignment="1">
      <alignment horizontal="left"/>
    </xf>
    <xf numFmtId="0" fontId="84" fillId="0" borderId="53" xfId="4" applyFont="1" applyBorder="1" applyAlignment="1">
      <alignment horizontal="left"/>
    </xf>
    <xf numFmtId="0" fontId="84" fillId="0" borderId="86" xfId="4" applyFont="1" applyBorder="1" applyAlignment="1">
      <alignment horizontal="left"/>
    </xf>
    <xf numFmtId="0" fontId="84" fillId="0" borderId="1" xfId="4" applyFont="1" applyBorder="1" applyAlignment="1">
      <alignment horizontal="left"/>
    </xf>
    <xf numFmtId="0" fontId="89" fillId="0" borderId="18" xfId="4" applyFont="1" applyBorder="1" applyAlignment="1">
      <alignment horizontal="left"/>
    </xf>
    <xf numFmtId="0" fontId="89" fillId="0" borderId="1" xfId="4" applyFont="1" applyBorder="1" applyAlignment="1">
      <alignment horizontal="left"/>
    </xf>
    <xf numFmtId="0" fontId="89" fillId="0" borderId="19" xfId="4" applyFont="1" applyBorder="1" applyAlignment="1">
      <alignment horizontal="left"/>
    </xf>
    <xf numFmtId="0" fontId="9" fillId="0" borderId="0" xfId="4" applyAlignment="1">
      <alignment horizontal="left"/>
    </xf>
    <xf numFmtId="6" fontId="9" fillId="0" borderId="18" xfId="3" applyNumberFormat="1" applyFont="1" applyFill="1" applyBorder="1" applyAlignment="1">
      <alignment horizontal="center"/>
    </xf>
    <xf numFmtId="0" fontId="9" fillId="0" borderId="98" xfId="0" applyFont="1" applyBorder="1" applyAlignment="1">
      <alignment horizontal="center"/>
    </xf>
    <xf numFmtId="0" fontId="71" fillId="0" borderId="12" xfId="0" applyFont="1" applyBorder="1" applyAlignment="1">
      <alignment horizontal="left"/>
    </xf>
    <xf numFmtId="6" fontId="9" fillId="0" borderId="19" xfId="3" applyNumberFormat="1" applyFont="1" applyFill="1" applyBorder="1" applyAlignment="1">
      <alignment horizontal="center"/>
    </xf>
    <xf numFmtId="0" fontId="9" fillId="0" borderId="0" xfId="4" applyAlignment="1">
      <alignment horizontal="left" indent="1"/>
    </xf>
    <xf numFmtId="0" fontId="7" fillId="0" borderId="0" xfId="4" applyFont="1" applyAlignment="1">
      <alignment horizontal="center"/>
    </xf>
    <xf numFmtId="0" fontId="10" fillId="0" borderId="0" xfId="4" applyFont="1" applyAlignment="1">
      <alignment horizontal="center"/>
    </xf>
    <xf numFmtId="49" fontId="8" fillId="0" borderId="18" xfId="4" applyNumberFormat="1" applyFont="1" applyBorder="1" applyAlignment="1">
      <alignment horizontal="center"/>
    </xf>
    <xf numFmtId="49" fontId="8" fillId="0" borderId="1" xfId="4" applyNumberFormat="1" applyFont="1" applyBorder="1" applyAlignment="1">
      <alignment horizontal="center"/>
    </xf>
    <xf numFmtId="49" fontId="8" fillId="0" borderId="19" xfId="4" applyNumberFormat="1" applyFont="1" applyBorder="1" applyAlignment="1">
      <alignment horizontal="center"/>
    </xf>
    <xf numFmtId="0" fontId="12" fillId="0" borderId="0" xfId="4" applyFont="1" applyAlignment="1">
      <alignment horizontal="center" vertical="top"/>
    </xf>
    <xf numFmtId="0" fontId="8" fillId="0" borderId="0" xfId="4" applyFont="1" applyAlignment="1">
      <alignment horizontal="center"/>
    </xf>
    <xf numFmtId="0" fontId="74" fillId="0" borderId="9" xfId="0" applyFont="1" applyBorder="1" applyAlignment="1">
      <alignment horizontal="left"/>
    </xf>
    <xf numFmtId="0" fontId="73" fillId="0" borderId="0" xfId="0" applyFont="1" applyAlignment="1">
      <alignment horizontal="left" indent="2"/>
    </xf>
    <xf numFmtId="0" fontId="36" fillId="0" borderId="0" xfId="0" applyFont="1"/>
    <xf numFmtId="0" fontId="11" fillId="20" borderId="0" xfId="0" applyFont="1" applyFill="1" applyAlignment="1">
      <alignment horizontal="center"/>
    </xf>
    <xf numFmtId="0" fontId="11" fillId="20" borderId="0" xfId="0" applyFont="1" applyFill="1" applyAlignment="1">
      <alignment horizontal="right"/>
    </xf>
    <xf numFmtId="0" fontId="11" fillId="20" borderId="0" xfId="0" applyFont="1" applyFill="1" applyAlignment="1">
      <alignment horizontal="center" vertical="top"/>
    </xf>
    <xf numFmtId="0" fontId="29" fillId="0" borderId="0" xfId="4" applyFont="1" applyAlignment="1">
      <alignment horizontal="right"/>
    </xf>
    <xf numFmtId="0" fontId="29" fillId="0" borderId="0" xfId="4" applyFont="1" applyAlignment="1">
      <alignment horizontal="center"/>
    </xf>
    <xf numFmtId="0" fontId="9" fillId="0" borderId="0" xfId="4" applyAlignment="1">
      <alignment horizontal="center"/>
    </xf>
    <xf numFmtId="0" fontId="9" fillId="0" borderId="15" xfId="4" applyBorder="1" applyAlignment="1">
      <alignment horizontal="center"/>
    </xf>
    <xf numFmtId="0" fontId="29" fillId="0" borderId="15" xfId="4" applyFont="1" applyBorder="1" applyAlignment="1">
      <alignment horizontal="center"/>
    </xf>
    <xf numFmtId="0" fontId="10" fillId="0" borderId="100" xfId="8" applyFont="1" applyBorder="1" applyAlignment="1">
      <alignment horizontal="center"/>
    </xf>
    <xf numFmtId="0" fontId="10" fillId="0" borderId="47" xfId="8" applyFont="1" applyBorder="1" applyAlignment="1">
      <alignment horizontal="center"/>
    </xf>
    <xf numFmtId="0" fontId="10" fillId="0" borderId="101" xfId="8" applyFont="1" applyBorder="1" applyAlignment="1">
      <alignment horizontal="center"/>
    </xf>
    <xf numFmtId="0" fontId="9" fillId="0" borderId="15" xfId="8" applyFont="1" applyBorder="1" applyAlignment="1">
      <alignment horizontal="center"/>
    </xf>
    <xf numFmtId="0" fontId="9" fillId="0" borderId="52" xfId="8" applyFont="1" applyBorder="1" applyAlignment="1">
      <alignment horizontal="center"/>
    </xf>
    <xf numFmtId="0" fontId="9" fillId="0" borderId="98" xfId="8" applyFont="1" applyBorder="1" applyAlignment="1">
      <alignment horizontal="center"/>
    </xf>
    <xf numFmtId="0" fontId="9" fillId="0" borderId="99" xfId="8" applyFont="1" applyBorder="1" applyAlignment="1">
      <alignment horizontal="left"/>
    </xf>
    <xf numFmtId="0" fontId="9" fillId="0" borderId="19" xfId="8" applyFont="1" applyBorder="1" applyAlignment="1">
      <alignment horizontal="left"/>
    </xf>
    <xf numFmtId="0" fontId="10" fillId="0" borderId="113" xfId="8" applyFont="1" applyBorder="1" applyAlignment="1">
      <alignment horizontal="left"/>
    </xf>
    <xf numFmtId="0" fontId="10" fillId="0" borderId="114" xfId="8" applyFont="1" applyBorder="1" applyAlignment="1">
      <alignment horizontal="left"/>
    </xf>
    <xf numFmtId="0" fontId="10" fillId="0" borderId="110" xfId="8" applyFont="1" applyBorder="1" applyAlignment="1">
      <alignment horizontal="left"/>
    </xf>
    <xf numFmtId="0" fontId="10" fillId="0" borderId="53" xfId="8" applyFont="1" applyBorder="1" applyAlignment="1">
      <alignment horizontal="left"/>
    </xf>
    <xf numFmtId="0" fontId="9" fillId="0" borderId="98" xfId="8" applyFont="1" applyBorder="1" applyAlignment="1">
      <alignment horizontal="left"/>
    </xf>
    <xf numFmtId="0" fontId="9" fillId="0" borderId="83" xfId="8" applyFont="1" applyBorder="1" applyAlignment="1">
      <alignment vertical="top" wrapText="1"/>
    </xf>
    <xf numFmtId="0" fontId="9" fillId="0" borderId="12" xfId="8" applyFont="1" applyBorder="1" applyAlignment="1">
      <alignment vertical="top" wrapText="1"/>
    </xf>
    <xf numFmtId="0" fontId="9" fillId="0" borderId="26" xfId="8" applyFont="1" applyBorder="1" applyAlignment="1">
      <alignment vertical="top" wrapText="1"/>
    </xf>
    <xf numFmtId="0" fontId="9" fillId="0" borderId="34" xfId="8" applyFont="1" applyBorder="1" applyAlignment="1">
      <alignment vertical="top" wrapText="1"/>
    </xf>
    <xf numFmtId="0" fontId="9" fillId="0" borderId="0" xfId="8" applyFont="1" applyAlignment="1">
      <alignment vertical="top" wrapText="1"/>
    </xf>
    <xf numFmtId="0" fontId="9" fillId="0" borderId="52" xfId="8" applyFont="1" applyBorder="1" applyAlignment="1">
      <alignment vertical="top" wrapText="1"/>
    </xf>
    <xf numFmtId="0" fontId="9" fillId="0" borderId="85" xfId="8" applyFont="1" applyBorder="1" applyAlignment="1">
      <alignment vertical="top" wrapText="1"/>
    </xf>
    <xf numFmtId="0" fontId="9" fillId="0" borderId="28" xfId="8" applyFont="1" applyBorder="1" applyAlignment="1">
      <alignment vertical="top" wrapText="1"/>
    </xf>
    <xf numFmtId="0" fontId="9" fillId="0" borderId="29" xfId="8" applyFont="1" applyBorder="1" applyAlignment="1">
      <alignment vertical="top" wrapText="1"/>
    </xf>
    <xf numFmtId="0" fontId="9" fillId="0" borderId="96" xfId="8" applyFont="1" applyBorder="1" applyAlignment="1">
      <alignment horizontal="left"/>
    </xf>
    <xf numFmtId="0" fontId="9" fillId="0" borderId="97" xfId="8" applyFont="1" applyBorder="1" applyAlignment="1">
      <alignment horizontal="left"/>
    </xf>
    <xf numFmtId="0" fontId="9" fillId="0" borderId="74" xfId="8" applyFont="1" applyBorder="1" applyAlignment="1">
      <alignment horizontal="left"/>
    </xf>
    <xf numFmtId="0" fontId="9" fillId="0" borderId="75" xfId="8" applyFont="1" applyBorder="1" applyAlignment="1">
      <alignment horizontal="left"/>
    </xf>
    <xf numFmtId="0" fontId="10" fillId="0" borderId="69" xfId="8" applyFont="1" applyBorder="1" applyAlignment="1">
      <alignment horizontal="left"/>
    </xf>
    <xf numFmtId="0" fontId="10" fillId="0" borderId="102" xfId="8" applyFont="1" applyBorder="1" applyAlignment="1">
      <alignment horizontal="left"/>
    </xf>
    <xf numFmtId="0" fontId="9" fillId="0" borderId="69" xfId="8" applyFont="1" applyBorder="1" applyAlignment="1">
      <alignment horizontal="left"/>
    </xf>
    <xf numFmtId="0" fontId="9" fillId="0" borderId="102" xfId="8" applyFont="1" applyBorder="1" applyAlignment="1">
      <alignment horizontal="left"/>
    </xf>
    <xf numFmtId="0" fontId="9" fillId="0" borderId="105" xfId="8" applyFont="1" applyBorder="1" applyAlignment="1">
      <alignment horizontal="left"/>
    </xf>
    <xf numFmtId="0" fontId="9" fillId="0" borderId="60" xfId="8" applyFont="1" applyBorder="1" applyAlignment="1">
      <alignment horizontal="left"/>
    </xf>
    <xf numFmtId="0" fontId="45" fillId="0" borderId="0" xfId="4" applyFont="1" applyAlignment="1">
      <alignment horizontal="left"/>
    </xf>
    <xf numFmtId="0" fontId="45" fillId="0" borderId="0" xfId="4" applyFont="1" applyAlignment="1">
      <alignment horizontal="center" vertical="center"/>
    </xf>
    <xf numFmtId="0" fontId="87" fillId="7" borderId="25" xfId="4" applyFont="1" applyFill="1" applyBorder="1" applyAlignment="1">
      <alignment horizontal="centerContinuous" vertical="justify" wrapText="1"/>
    </xf>
    <xf numFmtId="0" fontId="87" fillId="7" borderId="40" xfId="4" applyFont="1" applyFill="1" applyBorder="1" applyAlignment="1">
      <alignment horizontal="centerContinuous" vertical="justify" wrapText="1"/>
    </xf>
    <xf numFmtId="0" fontId="87" fillId="7" borderId="15" xfId="4" applyFont="1" applyFill="1" applyBorder="1" applyAlignment="1">
      <alignment horizontal="centerContinuous" vertical="justify" wrapText="1"/>
    </xf>
    <xf numFmtId="0" fontId="87" fillId="7" borderId="39" xfId="4" applyFont="1" applyFill="1" applyBorder="1" applyAlignment="1">
      <alignment horizontal="centerContinuous" vertical="justify" wrapText="1"/>
    </xf>
    <xf numFmtId="0" fontId="79" fillId="7" borderId="2" xfId="4" applyFont="1" applyFill="1" applyBorder="1" applyAlignment="1">
      <alignment horizontal="centerContinuous"/>
    </xf>
    <xf numFmtId="0" fontId="80" fillId="7" borderId="2" xfId="4" applyFont="1" applyFill="1" applyBorder="1" applyAlignment="1">
      <alignment horizontal="centerContinuous"/>
    </xf>
    <xf numFmtId="0" fontId="79" fillId="7" borderId="2" xfId="4" applyFont="1" applyFill="1" applyBorder="1" applyAlignment="1">
      <alignment horizontal="centerContinuous" vertical="center"/>
    </xf>
    <xf numFmtId="0" fontId="80" fillId="7" borderId="2" xfId="4" applyFont="1" applyFill="1" applyBorder="1" applyAlignment="1">
      <alignment horizontal="centerContinuous" vertical="center"/>
    </xf>
    <xf numFmtId="0" fontId="82" fillId="7" borderId="2" xfId="4" applyFont="1" applyFill="1" applyBorder="1" applyAlignment="1">
      <alignment horizontal="left" vertical="justify" wrapText="1"/>
    </xf>
    <xf numFmtId="0" fontId="82" fillId="7" borderId="2" xfId="4" applyFont="1" applyFill="1" applyBorder="1" applyAlignment="1">
      <alignment horizontal="left" vertical="justify"/>
    </xf>
    <xf numFmtId="0" fontId="82" fillId="0" borderId="8" xfId="4" applyFont="1" applyBorder="1" applyAlignment="1">
      <alignment horizontal="centerContinuous" vertical="center"/>
    </xf>
    <xf numFmtId="0" fontId="79" fillId="7" borderId="18" xfId="4" applyFont="1" applyFill="1" applyBorder="1" applyAlignment="1">
      <alignment horizontal="centerContinuous"/>
    </xf>
    <xf numFmtId="0" fontId="80" fillId="7" borderId="1" xfId="4" applyFont="1" applyFill="1" applyBorder="1" applyAlignment="1">
      <alignment horizontal="centerContinuous"/>
    </xf>
    <xf numFmtId="0" fontId="80" fillId="7" borderId="19" xfId="4" applyFont="1" applyFill="1" applyBorder="1" applyAlignment="1">
      <alignment horizontal="centerContinuous"/>
    </xf>
    <xf numFmtId="0" fontId="86" fillId="7" borderId="129" xfId="4" applyFont="1" applyFill="1" applyBorder="1" applyAlignment="1">
      <alignment horizontal="centerContinuous" vertical="center"/>
    </xf>
    <xf numFmtId="0" fontId="80" fillId="7" borderId="9" xfId="4" applyFont="1" applyFill="1" applyBorder="1" applyAlignment="1">
      <alignment horizontal="centerContinuous" vertical="center"/>
    </xf>
    <xf numFmtId="0" fontId="83" fillId="7" borderId="25" xfId="4" applyFont="1" applyFill="1" applyBorder="1" applyAlignment="1">
      <alignment horizontal="centerContinuous" vertical="center" wrapText="1"/>
    </xf>
    <xf numFmtId="0" fontId="83" fillId="7" borderId="40" xfId="4" applyFont="1" applyFill="1" applyBorder="1" applyAlignment="1">
      <alignment horizontal="centerContinuous" vertical="center" wrapText="1"/>
    </xf>
    <xf numFmtId="0" fontId="83" fillId="7" borderId="131" xfId="4" applyFont="1" applyFill="1" applyBorder="1" applyAlignment="1">
      <alignment horizontal="centerContinuous" vertical="center" wrapText="1"/>
    </xf>
    <xf numFmtId="0" fontId="83" fillId="7" borderId="15" xfId="4" applyFont="1" applyFill="1" applyBorder="1" applyAlignment="1">
      <alignment horizontal="centerContinuous" vertical="center" wrapText="1"/>
    </xf>
    <xf numFmtId="0" fontId="83" fillId="7" borderId="129" xfId="4" applyFont="1" applyFill="1" applyBorder="1" applyAlignment="1">
      <alignment horizontal="centerContinuous" vertical="center" wrapText="1"/>
    </xf>
    <xf numFmtId="0" fontId="83" fillId="7" borderId="39" xfId="4" applyFont="1" applyFill="1" applyBorder="1" applyAlignment="1">
      <alignment horizontal="centerContinuous" vertical="center" wrapText="1"/>
    </xf>
    <xf numFmtId="0" fontId="83" fillId="7" borderId="25" xfId="4" applyFont="1" applyFill="1" applyBorder="1" applyAlignment="1">
      <alignment horizontal="centerContinuous" vertical="justify" wrapText="1"/>
    </xf>
    <xf numFmtId="0" fontId="83" fillId="7" borderId="40" xfId="4" applyFont="1" applyFill="1" applyBorder="1" applyAlignment="1">
      <alignment horizontal="centerContinuous" vertical="justify" wrapText="1"/>
    </xf>
    <xf numFmtId="0" fontId="83" fillId="7" borderId="131" xfId="4" applyFont="1" applyFill="1" applyBorder="1" applyAlignment="1">
      <alignment horizontal="centerContinuous" vertical="justify" wrapText="1"/>
    </xf>
    <xf numFmtId="0" fontId="83" fillId="7" borderId="15" xfId="4" applyFont="1" applyFill="1" applyBorder="1" applyAlignment="1">
      <alignment horizontal="centerContinuous" vertical="justify" wrapText="1"/>
    </xf>
    <xf numFmtId="0" fontId="83" fillId="7" borderId="129" xfId="4" applyFont="1" applyFill="1" applyBorder="1" applyAlignment="1">
      <alignment horizontal="centerContinuous" vertical="justify" wrapText="1"/>
    </xf>
    <xf numFmtId="0" fontId="83" fillId="7" borderId="39" xfId="4" applyFont="1" applyFill="1" applyBorder="1" applyAlignment="1">
      <alignment horizontal="centerContinuous" vertical="justify" wrapText="1"/>
    </xf>
    <xf numFmtId="0" fontId="82" fillId="2" borderId="2" xfId="4" applyFont="1" applyFill="1" applyBorder="1" applyAlignment="1">
      <alignment horizontal="centerContinuous"/>
    </xf>
    <xf numFmtId="0" fontId="84" fillId="0" borderId="9" xfId="10" applyFont="1" applyBorder="1" applyAlignment="1">
      <alignment horizontal="centerContinuous" vertical="top"/>
    </xf>
    <xf numFmtId="0" fontId="79" fillId="7" borderId="25" xfId="4" applyFont="1" applyFill="1" applyBorder="1" applyAlignment="1">
      <alignment horizontal="centerContinuous" vertical="center"/>
    </xf>
    <xf numFmtId="0" fontId="79" fillId="7" borderId="12" xfId="4" applyFont="1" applyFill="1" applyBorder="1" applyAlignment="1">
      <alignment horizontal="centerContinuous" vertical="center"/>
    </xf>
    <xf numFmtId="0" fontId="79" fillId="7" borderId="40" xfId="4" applyFont="1" applyFill="1" applyBorder="1" applyAlignment="1">
      <alignment horizontal="centerContinuous" vertical="center"/>
    </xf>
    <xf numFmtId="0" fontId="79" fillId="7" borderId="129" xfId="4" applyFont="1" applyFill="1" applyBorder="1" applyAlignment="1">
      <alignment horizontal="centerContinuous" vertical="center"/>
    </xf>
    <xf numFmtId="0" fontId="79" fillId="7" borderId="9" xfId="4" applyFont="1" applyFill="1" applyBorder="1" applyAlignment="1">
      <alignment horizontal="centerContinuous" vertical="center"/>
    </xf>
    <xf numFmtId="0" fontId="79" fillId="7" borderId="39" xfId="4" applyFont="1" applyFill="1" applyBorder="1" applyAlignment="1">
      <alignment horizontal="centerContinuous" vertical="center"/>
    </xf>
    <xf numFmtId="0" fontId="134" fillId="7" borderId="15" xfId="4" applyFont="1" applyFill="1" applyBorder="1" applyAlignment="1">
      <alignment horizontal="center" vertical="justify" wrapText="1"/>
    </xf>
    <xf numFmtId="0" fontId="83" fillId="7" borderId="40" xfId="4" applyFont="1" applyFill="1" applyBorder="1" applyAlignment="1">
      <alignment horizontal="centerContinuous" vertical="justify"/>
    </xf>
    <xf numFmtId="0" fontId="83" fillId="7" borderId="131" xfId="4" applyFont="1" applyFill="1" applyBorder="1" applyAlignment="1">
      <alignment horizontal="centerContinuous" vertical="justify"/>
    </xf>
    <xf numFmtId="0" fontId="83" fillId="7" borderId="15" xfId="4" applyFont="1" applyFill="1" applyBorder="1" applyAlignment="1">
      <alignment horizontal="centerContinuous" vertical="justify"/>
    </xf>
    <xf numFmtId="0" fontId="83" fillId="7" borderId="129" xfId="4" applyFont="1" applyFill="1" applyBorder="1" applyAlignment="1">
      <alignment horizontal="centerContinuous" vertical="justify"/>
    </xf>
    <xf numFmtId="0" fontId="83" fillId="7" borderId="39" xfId="4" applyFont="1" applyFill="1" applyBorder="1" applyAlignment="1">
      <alignment horizontal="centerContinuous" vertical="justify"/>
    </xf>
    <xf numFmtId="0" fontId="134" fillId="7" borderId="15" xfId="4" applyFont="1" applyFill="1" applyBorder="1" applyAlignment="1">
      <alignment horizontal="center" vertical="center" wrapText="1"/>
    </xf>
    <xf numFmtId="0" fontId="83" fillId="12" borderId="2" xfId="4" applyFont="1" applyFill="1" applyBorder="1" applyAlignment="1">
      <alignment horizontal="centerContinuous" vertical="center" wrapText="1"/>
    </xf>
    <xf numFmtId="0" fontId="79" fillId="12" borderId="2" xfId="4" applyFont="1" applyFill="1" applyBorder="1" applyAlignment="1">
      <alignment horizontal="centerContinuous" vertical="center" wrapText="1"/>
    </xf>
    <xf numFmtId="0" fontId="83" fillId="12" borderId="3" xfId="4" applyFont="1" applyFill="1" applyBorder="1" applyAlignment="1">
      <alignment horizontal="centerContinuous" vertical="center" wrapText="1"/>
    </xf>
    <xf numFmtId="0" fontId="79" fillId="12" borderId="0" xfId="4" applyFont="1" applyFill="1" applyAlignment="1">
      <alignment horizontal="centerContinuous" vertical="center" wrapText="1"/>
    </xf>
    <xf numFmtId="0" fontId="79" fillId="12" borderId="129" xfId="4" applyFont="1" applyFill="1" applyBorder="1" applyAlignment="1">
      <alignment horizontal="centerContinuous" vertical="center" wrapText="1"/>
    </xf>
    <xf numFmtId="0" fontId="79" fillId="12" borderId="25" xfId="4" applyFont="1" applyFill="1" applyBorder="1" applyAlignment="1">
      <alignment horizontal="centerContinuous" vertical="center" wrapText="1"/>
    </xf>
    <xf numFmtId="0" fontId="79" fillId="12" borderId="40" xfId="4" applyFont="1" applyFill="1" applyBorder="1" applyAlignment="1">
      <alignment horizontal="centerContinuous" vertical="center" wrapText="1"/>
    </xf>
    <xf numFmtId="0" fontId="79" fillId="12" borderId="15" xfId="4" applyFont="1" applyFill="1" applyBorder="1" applyAlignment="1">
      <alignment horizontal="centerContinuous" vertical="center" wrapText="1"/>
    </xf>
    <xf numFmtId="0" fontId="79" fillId="12" borderId="39" xfId="4" applyFont="1" applyFill="1" applyBorder="1" applyAlignment="1">
      <alignment horizontal="centerContinuous" vertical="center" wrapText="1"/>
    </xf>
    <xf numFmtId="0" fontId="79" fillId="12" borderId="9" xfId="4" applyFont="1" applyFill="1" applyBorder="1" applyAlignment="1">
      <alignment horizontal="centerContinuous" vertical="center" wrapText="1"/>
    </xf>
    <xf numFmtId="0" fontId="79" fillId="12" borderId="131" xfId="4" applyFont="1" applyFill="1" applyBorder="1" applyAlignment="1">
      <alignment horizontal="centerContinuous" vertical="center" wrapText="1"/>
    </xf>
    <xf numFmtId="49" fontId="79" fillId="12" borderId="18" xfId="4" applyNumberFormat="1" applyFont="1" applyFill="1" applyBorder="1" applyAlignment="1">
      <alignment horizontal="centerContinuous" vertical="center"/>
    </xf>
    <xf numFmtId="49" fontId="79" fillId="12" borderId="1" xfId="4" applyNumberFormat="1" applyFont="1" applyFill="1" applyBorder="1" applyAlignment="1">
      <alignment horizontal="centerContinuous" vertical="center"/>
    </xf>
    <xf numFmtId="49" fontId="79" fillId="12" borderId="19" xfId="4" applyNumberFormat="1" applyFont="1" applyFill="1" applyBorder="1" applyAlignment="1">
      <alignment horizontal="centerContinuous" vertical="center"/>
    </xf>
    <xf numFmtId="0" fontId="82" fillId="0" borderId="0" xfId="4" applyFont="1" applyAlignment="1">
      <alignment horizontal="centerContinuous"/>
    </xf>
    <xf numFmtId="0" fontId="84" fillId="0" borderId="0" xfId="4" applyFont="1" applyAlignment="1">
      <alignment horizontal="centerContinuous" vertical="top"/>
    </xf>
    <xf numFmtId="49" fontId="82" fillId="12" borderId="25" xfId="4" applyNumberFormat="1" applyFont="1" applyFill="1" applyBorder="1" applyAlignment="1">
      <alignment horizontal="center" wrapText="1"/>
    </xf>
    <xf numFmtId="49" fontId="82" fillId="12" borderId="129" xfId="4" applyNumberFormat="1" applyFont="1" applyFill="1" applyBorder="1" applyAlignment="1">
      <alignment horizontal="center"/>
    </xf>
    <xf numFmtId="0" fontId="79" fillId="12" borderId="18" xfId="4" applyFont="1" applyFill="1" applyBorder="1" applyAlignment="1">
      <alignment horizontal="centerContinuous" vertical="center"/>
    </xf>
    <xf numFmtId="0" fontId="80" fillId="12" borderId="1" xfId="4" applyFont="1" applyFill="1" applyBorder="1" applyAlignment="1">
      <alignment horizontal="centerContinuous" vertical="center"/>
    </xf>
    <xf numFmtId="0" fontId="80" fillId="12" borderId="19" xfId="4" applyFont="1" applyFill="1" applyBorder="1" applyAlignment="1">
      <alignment horizontal="centerContinuous" vertical="center"/>
    </xf>
    <xf numFmtId="0" fontId="85" fillId="0" borderId="86" xfId="4" applyFont="1" applyBorder="1" applyAlignment="1">
      <alignment horizontal="centerContinuous" vertical="center"/>
    </xf>
    <xf numFmtId="0" fontId="85" fillId="0" borderId="53" xfId="4" applyFont="1" applyBorder="1" applyAlignment="1">
      <alignment horizontal="centerContinuous" vertical="center"/>
    </xf>
    <xf numFmtId="0" fontId="85" fillId="0" borderId="127" xfId="4" applyFont="1" applyBorder="1" applyAlignment="1">
      <alignment horizontal="centerContinuous" vertical="center"/>
    </xf>
    <xf numFmtId="0" fontId="85" fillId="0" borderId="48" xfId="4" applyFont="1" applyBorder="1" applyAlignment="1">
      <alignment horizontal="centerContinuous" vertical="center"/>
    </xf>
    <xf numFmtId="0" fontId="86" fillId="12" borderId="18" xfId="4" applyFont="1" applyFill="1" applyBorder="1" applyAlignment="1">
      <alignment horizontal="centerContinuous"/>
    </xf>
    <xf numFmtId="0" fontId="80" fillId="12" borderId="19" xfId="4" applyFont="1" applyFill="1" applyBorder="1" applyAlignment="1">
      <alignment horizontal="centerContinuous"/>
    </xf>
    <xf numFmtId="0" fontId="82" fillId="0" borderId="0" xfId="4" applyFont="1" applyAlignment="1">
      <alignment horizontal="centerContinuous" wrapText="1"/>
    </xf>
    <xf numFmtId="0" fontId="83" fillId="0" borderId="126" xfId="4" applyFont="1" applyBorder="1" applyAlignment="1">
      <alignment horizontal="centerContinuous" vertical="center"/>
    </xf>
    <xf numFmtId="0" fontId="83" fillId="0" borderId="98" xfId="4" applyFont="1" applyBorder="1" applyAlignment="1">
      <alignment horizontal="centerContinuous" vertical="center"/>
    </xf>
    <xf numFmtId="0" fontId="83" fillId="0" borderId="115" xfId="4" applyFont="1" applyBorder="1" applyAlignment="1">
      <alignment horizontal="centerContinuous" vertical="center"/>
    </xf>
    <xf numFmtId="0" fontId="84" fillId="0" borderId="127" xfId="4" applyFont="1" applyBorder="1" applyAlignment="1">
      <alignment horizontal="centerContinuous"/>
    </xf>
    <xf numFmtId="0" fontId="84" fillId="0" borderId="47" xfId="4" applyFont="1" applyBorder="1" applyAlignment="1">
      <alignment horizontal="centerContinuous"/>
    </xf>
    <xf numFmtId="0" fontId="84" fillId="0" borderId="48" xfId="4" applyFont="1" applyBorder="1" applyAlignment="1">
      <alignment horizontal="centerContinuous"/>
    </xf>
    <xf numFmtId="0" fontId="82" fillId="16" borderId="3" xfId="4" applyFont="1" applyFill="1" applyBorder="1" applyAlignment="1">
      <alignment horizontal="center" vertical="top" wrapText="1"/>
    </xf>
    <xf numFmtId="0" fontId="79" fillId="16" borderId="18" xfId="4" applyFont="1" applyFill="1" applyBorder="1" applyAlignment="1">
      <alignment horizontal="centerContinuous" vertical="center"/>
    </xf>
    <xf numFmtId="0" fontId="79" fillId="16" borderId="1" xfId="4" applyFont="1" applyFill="1" applyBorder="1" applyAlignment="1">
      <alignment horizontal="centerContinuous" vertical="center"/>
    </xf>
    <xf numFmtId="0" fontId="79" fillId="16" borderId="19" xfId="4" applyFont="1" applyFill="1" applyBorder="1" applyAlignment="1">
      <alignment horizontal="centerContinuous" vertical="center"/>
    </xf>
    <xf numFmtId="0" fontId="80" fillId="16" borderId="1" xfId="4" applyFont="1" applyFill="1" applyBorder="1" applyAlignment="1">
      <alignment horizontal="centerContinuous" vertical="center"/>
    </xf>
    <xf numFmtId="0" fontId="80" fillId="16" borderId="19" xfId="4" applyFont="1" applyFill="1" applyBorder="1" applyAlignment="1">
      <alignment horizontal="centerContinuous" vertical="center"/>
    </xf>
    <xf numFmtId="0" fontId="79" fillId="16" borderId="18" xfId="4" applyFont="1" applyFill="1" applyBorder="1" applyAlignment="1">
      <alignment horizontal="centerContinuous"/>
    </xf>
    <xf numFmtId="0" fontId="80" fillId="16" borderId="19" xfId="4" applyFont="1" applyFill="1" applyBorder="1" applyAlignment="1">
      <alignment horizontal="centerContinuous"/>
    </xf>
    <xf numFmtId="0" fontId="83" fillId="16" borderId="25" xfId="4" applyFont="1" applyFill="1" applyBorder="1" applyAlignment="1">
      <alignment horizontal="centerContinuous" vertical="top" wrapText="1"/>
    </xf>
    <xf numFmtId="0" fontId="83" fillId="16" borderId="12" xfId="4" applyFont="1" applyFill="1" applyBorder="1" applyAlignment="1">
      <alignment horizontal="centerContinuous" vertical="top" wrapText="1"/>
    </xf>
    <xf numFmtId="0" fontId="83" fillId="16" borderId="40" xfId="4" applyFont="1" applyFill="1" applyBorder="1" applyAlignment="1">
      <alignment horizontal="centerContinuous" vertical="top" wrapText="1"/>
    </xf>
    <xf numFmtId="0" fontId="83" fillId="16" borderId="0" xfId="4" applyFont="1" applyFill="1" applyAlignment="1">
      <alignment horizontal="centerContinuous" vertical="top" wrapText="1"/>
    </xf>
    <xf numFmtId="0" fontId="83" fillId="16" borderId="15" xfId="4" applyFont="1" applyFill="1" applyBorder="1" applyAlignment="1">
      <alignment horizontal="centerContinuous" vertical="top" wrapText="1"/>
    </xf>
    <xf numFmtId="0" fontId="83" fillId="16" borderId="9" xfId="4" applyFont="1" applyFill="1" applyBorder="1" applyAlignment="1">
      <alignment horizontal="centerContinuous" vertical="top" wrapText="1"/>
    </xf>
    <xf numFmtId="0" fontId="83" fillId="16" borderId="39" xfId="4" applyFont="1" applyFill="1" applyBorder="1" applyAlignment="1">
      <alignment horizontal="centerContinuous" vertical="top" wrapText="1"/>
    </xf>
    <xf numFmtId="0" fontId="82" fillId="13" borderId="3" xfId="4" applyFont="1" applyFill="1" applyBorder="1" applyAlignment="1">
      <alignment horizontal="center" vertical="top" wrapText="1"/>
    </xf>
    <xf numFmtId="0" fontId="79" fillId="13" borderId="18" xfId="4" applyFont="1" applyFill="1" applyBorder="1" applyAlignment="1">
      <alignment horizontal="centerContinuous" vertical="center"/>
    </xf>
    <xf numFmtId="0" fontId="79" fillId="13" borderId="1" xfId="4" applyFont="1" applyFill="1" applyBorder="1" applyAlignment="1">
      <alignment horizontal="centerContinuous" vertical="center"/>
    </xf>
    <xf numFmtId="0" fontId="79" fillId="13" borderId="19" xfId="4" applyFont="1" applyFill="1" applyBorder="1" applyAlignment="1">
      <alignment horizontal="centerContinuous" vertical="center"/>
    </xf>
    <xf numFmtId="0" fontId="80" fillId="13" borderId="1" xfId="4" applyFont="1" applyFill="1" applyBorder="1" applyAlignment="1">
      <alignment horizontal="centerContinuous" vertical="center"/>
    </xf>
    <xf numFmtId="0" fontId="80" fillId="13" borderId="19" xfId="4" applyFont="1" applyFill="1" applyBorder="1" applyAlignment="1">
      <alignment horizontal="centerContinuous" vertical="center"/>
    </xf>
    <xf numFmtId="0" fontId="83" fillId="13" borderId="25" xfId="4" applyFont="1" applyFill="1" applyBorder="1" applyAlignment="1">
      <alignment horizontal="centerContinuous" vertical="top" wrapText="1"/>
    </xf>
    <xf numFmtId="0" fontId="83" fillId="13" borderId="12" xfId="4" applyFont="1" applyFill="1" applyBorder="1" applyAlignment="1">
      <alignment horizontal="centerContinuous" vertical="top" wrapText="1"/>
    </xf>
    <xf numFmtId="0" fontId="83" fillId="13" borderId="40" xfId="4" applyFont="1" applyFill="1" applyBorder="1" applyAlignment="1">
      <alignment horizontal="centerContinuous" vertical="top" wrapText="1"/>
    </xf>
    <xf numFmtId="0" fontId="83" fillId="13" borderId="0" xfId="4" applyFont="1" applyFill="1" applyAlignment="1">
      <alignment horizontal="centerContinuous" vertical="top" wrapText="1"/>
    </xf>
    <xf numFmtId="0" fontId="83" fillId="13" borderId="15" xfId="4" applyFont="1" applyFill="1" applyBorder="1" applyAlignment="1">
      <alignment horizontal="centerContinuous" vertical="top" wrapText="1"/>
    </xf>
    <xf numFmtId="0" fontId="83" fillId="13" borderId="9" xfId="4" applyFont="1" applyFill="1" applyBorder="1" applyAlignment="1">
      <alignment horizontal="centerContinuous" vertical="top" wrapText="1"/>
    </xf>
    <xf numFmtId="0" fontId="83" fillId="13" borderId="39" xfId="4" applyFont="1" applyFill="1" applyBorder="1" applyAlignment="1">
      <alignment horizontal="centerContinuous" vertical="top" wrapText="1"/>
    </xf>
    <xf numFmtId="0" fontId="79" fillId="13" borderId="18" xfId="4" applyFont="1" applyFill="1" applyBorder="1" applyAlignment="1">
      <alignment horizontal="centerContinuous"/>
    </xf>
    <xf numFmtId="0" fontId="80" fillId="13" borderId="19" xfId="4" applyFont="1" applyFill="1" applyBorder="1" applyAlignment="1">
      <alignment horizontal="centerContinuous"/>
    </xf>
    <xf numFmtId="0" fontId="106" fillId="0" borderId="9" xfId="4" applyFont="1" applyBorder="1" applyAlignment="1">
      <alignment horizontal="centerContinuous"/>
    </xf>
    <xf numFmtId="0" fontId="83" fillId="0" borderId="9" xfId="4" applyFont="1" applyBorder="1" applyAlignment="1">
      <alignment horizontal="centerContinuous"/>
    </xf>
    <xf numFmtId="0" fontId="79" fillId="9" borderId="18" xfId="4" applyFont="1" applyFill="1" applyBorder="1" applyAlignment="1">
      <alignment horizontal="centerContinuous" vertical="center"/>
    </xf>
    <xf numFmtId="0" fontId="79" fillId="9" borderId="1" xfId="4" applyFont="1" applyFill="1" applyBorder="1" applyAlignment="1">
      <alignment horizontal="centerContinuous" vertical="center"/>
    </xf>
    <xf numFmtId="0" fontId="79" fillId="9" borderId="19" xfId="4" applyFont="1" applyFill="1" applyBorder="1" applyAlignment="1">
      <alignment horizontal="centerContinuous" vertical="center"/>
    </xf>
    <xf numFmtId="0" fontId="11" fillId="0" borderId="9" xfId="4" applyFont="1" applyBorder="1" applyAlignment="1">
      <alignment horizontal="centerContinuous" vertical="top"/>
    </xf>
    <xf numFmtId="0" fontId="12" fillId="0" borderId="0" xfId="4" applyFont="1" applyAlignment="1">
      <alignment horizontal="centerContinuous" wrapText="1"/>
    </xf>
    <xf numFmtId="0" fontId="12" fillId="0" borderId="8" xfId="4" applyFont="1" applyBorder="1" applyAlignment="1">
      <alignment horizontal="centerContinuous"/>
    </xf>
    <xf numFmtId="0" fontId="83" fillId="9" borderId="25" xfId="4" applyFont="1" applyFill="1" applyBorder="1" applyAlignment="1">
      <alignment horizontal="centerContinuous" vertical="center" wrapText="1"/>
    </xf>
    <xf numFmtId="0" fontId="83" fillId="9" borderId="12" xfId="4" applyFont="1" applyFill="1" applyBorder="1" applyAlignment="1">
      <alignment horizontal="centerContinuous" vertical="center" wrapText="1"/>
    </xf>
    <xf numFmtId="0" fontId="83" fillId="9" borderId="40" xfId="4" applyFont="1" applyFill="1" applyBorder="1" applyAlignment="1">
      <alignment horizontal="centerContinuous" vertical="center" wrapText="1"/>
    </xf>
    <xf numFmtId="0" fontId="83" fillId="9" borderId="131" xfId="4" applyFont="1" applyFill="1" applyBorder="1" applyAlignment="1">
      <alignment horizontal="centerContinuous" vertical="center" wrapText="1"/>
    </xf>
    <xf numFmtId="0" fontId="83" fillId="9" borderId="0" xfId="4" applyFont="1" applyFill="1" applyAlignment="1">
      <alignment horizontal="centerContinuous" vertical="center" wrapText="1"/>
    </xf>
    <xf numFmtId="0" fontId="83" fillId="9" borderId="15" xfId="4" applyFont="1" applyFill="1" applyBorder="1" applyAlignment="1">
      <alignment horizontal="centerContinuous" vertical="center" wrapText="1"/>
    </xf>
    <xf numFmtId="0" fontId="83" fillId="9" borderId="129" xfId="4" applyFont="1" applyFill="1" applyBorder="1" applyAlignment="1">
      <alignment horizontal="centerContinuous" vertical="center" wrapText="1"/>
    </xf>
    <xf numFmtId="0" fontId="83" fillId="9" borderId="9" xfId="4" applyFont="1" applyFill="1" applyBorder="1" applyAlignment="1">
      <alignment horizontal="centerContinuous" vertical="center" wrapText="1"/>
    </xf>
    <xf numFmtId="0" fontId="83" fillId="9" borderId="39" xfId="4" applyFont="1" applyFill="1" applyBorder="1" applyAlignment="1">
      <alignment horizontal="centerContinuous" vertical="center" wrapText="1"/>
    </xf>
    <xf numFmtId="0" fontId="82" fillId="9" borderId="3" xfId="4" applyFont="1" applyFill="1" applyBorder="1" applyAlignment="1">
      <alignment horizontal="center" vertical="top" wrapText="1"/>
    </xf>
    <xf numFmtId="0" fontId="6" fillId="0" borderId="112" xfId="4" applyFont="1" applyBorder="1" applyAlignment="1">
      <alignment horizontal="centerContinuous" vertical="top" wrapText="1"/>
    </xf>
    <xf numFmtId="0" fontId="9" fillId="0" borderId="12" xfId="4" applyBorder="1" applyAlignment="1">
      <alignment horizontal="centerContinuous"/>
    </xf>
    <xf numFmtId="0" fontId="9" fillId="0" borderId="40" xfId="4" applyBorder="1" applyAlignment="1">
      <alignment horizontal="centerContinuous"/>
    </xf>
    <xf numFmtId="0" fontId="9" fillId="0" borderId="9" xfId="4" applyBorder="1" applyAlignment="1">
      <alignment horizontal="centerContinuous" vertical="center"/>
    </xf>
    <xf numFmtId="0" fontId="9" fillId="0" borderId="39" xfId="4" applyBorder="1" applyAlignment="1">
      <alignment horizontal="centerContinuous" vertical="center"/>
    </xf>
    <xf numFmtId="49" fontId="130" fillId="0" borderId="18" xfId="4" applyNumberFormat="1" applyFont="1" applyBorder="1" applyAlignment="1">
      <alignment horizontal="centerContinuous"/>
    </xf>
    <xf numFmtId="49" fontId="130" fillId="0" borderId="1" xfId="4" applyNumberFormat="1" applyFont="1" applyBorder="1" applyAlignment="1">
      <alignment horizontal="centerContinuous"/>
    </xf>
    <xf numFmtId="49" fontId="130" fillId="0" borderId="19" xfId="4" applyNumberFormat="1" applyFont="1" applyBorder="1" applyAlignment="1">
      <alignment horizontal="centerContinuous"/>
    </xf>
    <xf numFmtId="49" fontId="20" fillId="0" borderId="0" xfId="4" applyNumberFormat="1" applyFont="1" applyAlignment="1">
      <alignment horizontal="centerContinuous"/>
    </xf>
    <xf numFmtId="49" fontId="121" fillId="0" borderId="0" xfId="4" applyNumberFormat="1" applyFont="1" applyAlignment="1">
      <alignment horizontal="centerContinuous"/>
    </xf>
    <xf numFmtId="0" fontId="19" fillId="18" borderId="0" xfId="4" applyFont="1" applyFill="1" applyAlignment="1">
      <alignment horizontal="centerContinuous" vertical="center"/>
    </xf>
    <xf numFmtId="49" fontId="120" fillId="0" borderId="9" xfId="4" applyNumberFormat="1" applyFont="1" applyBorder="1" applyAlignment="1">
      <alignment horizontal="centerContinuous"/>
    </xf>
    <xf numFmtId="0" fontId="11" fillId="0" borderId="14" xfId="4" applyFont="1" applyBorder="1" applyAlignment="1">
      <alignment horizontal="centerContinuous" vertical="center"/>
    </xf>
    <xf numFmtId="49" fontId="120" fillId="0" borderId="9" xfId="4" applyNumberFormat="1" applyFont="1" applyBorder="1" applyAlignment="1">
      <alignment horizontal="centerContinuous" vertical="center"/>
    </xf>
    <xf numFmtId="0" fontId="9" fillId="0" borderId="18" xfId="4" applyBorder="1" applyAlignment="1">
      <alignment horizontal="centerContinuous"/>
    </xf>
    <xf numFmtId="0" fontId="9" fillId="0" borderId="1" xfId="4" applyBorder="1" applyAlignment="1">
      <alignment horizontal="centerContinuous"/>
    </xf>
    <xf numFmtId="0" fontId="9" fillId="0" borderId="19" xfId="4" applyBorder="1" applyAlignment="1">
      <alignment horizontal="centerContinuous"/>
    </xf>
    <xf numFmtId="0" fontId="35" fillId="0" borderId="0" xfId="0" applyFont="1" applyAlignment="1">
      <alignment horizontal="right"/>
    </xf>
    <xf numFmtId="0" fontId="35" fillId="0" borderId="0" xfId="0" applyFont="1" applyAlignment="1">
      <alignment horizontal="centerContinuous"/>
    </xf>
    <xf numFmtId="0" fontId="39" fillId="0" borderId="0" xfId="0" applyFont="1" applyAlignment="1">
      <alignment horizontal="centerContinuous"/>
    </xf>
    <xf numFmtId="0" fontId="11" fillId="0" borderId="0" xfId="0" applyFont="1" applyAlignment="1">
      <alignment horizontal="centerContinuous"/>
    </xf>
    <xf numFmtId="0" fontId="39" fillId="20" borderId="0" xfId="0" applyFont="1" applyFill="1" applyAlignment="1">
      <alignment horizontal="left"/>
    </xf>
    <xf numFmtId="38" fontId="135" fillId="0" borderId="9" xfId="4" applyNumberFormat="1" applyFont="1" applyBorder="1"/>
    <xf numFmtId="3" fontId="136" fillId="0" borderId="0" xfId="4" applyNumberFormat="1" applyFont="1"/>
    <xf numFmtId="172" fontId="137" fillId="0" borderId="0" xfId="4" applyNumberFormat="1" applyFont="1" applyAlignment="1">
      <alignment horizontal="right"/>
    </xf>
    <xf numFmtId="6" fontId="137" fillId="0" borderId="0" xfId="4" applyNumberFormat="1" applyFont="1" applyAlignment="1">
      <alignment horizontal="right"/>
    </xf>
    <xf numFmtId="3" fontId="136" fillId="0" borderId="9" xfId="4" applyNumberFormat="1" applyFont="1" applyBorder="1"/>
    <xf numFmtId="0" fontId="87" fillId="7" borderId="131" xfId="4" applyFont="1" applyFill="1" applyBorder="1" applyAlignment="1">
      <alignment horizontal="centerContinuous" vertical="justify" wrapText="1"/>
    </xf>
    <xf numFmtId="0" fontId="87" fillId="7" borderId="129" xfId="4" applyFont="1" applyFill="1" applyBorder="1" applyAlignment="1">
      <alignment horizontal="centerContinuous" vertical="justify" wrapText="1"/>
    </xf>
    <xf numFmtId="0" fontId="79" fillId="0" borderId="131" xfId="4" applyFont="1" applyBorder="1"/>
    <xf numFmtId="0" fontId="79" fillId="12" borderId="130" xfId="4" applyFont="1" applyFill="1" applyBorder="1" applyAlignment="1">
      <alignment horizontal="center"/>
    </xf>
    <xf numFmtId="49" fontId="82" fillId="12" borderId="130" xfId="4" applyNumberFormat="1" applyFont="1" applyFill="1" applyBorder="1" applyAlignment="1">
      <alignment horizontal="center"/>
    </xf>
    <xf numFmtId="0" fontId="79" fillId="12" borderId="128" xfId="4" applyFont="1" applyFill="1" applyBorder="1" applyAlignment="1">
      <alignment horizontal="center"/>
    </xf>
    <xf numFmtId="0" fontId="82" fillId="0" borderId="131" xfId="4" applyFont="1" applyBorder="1"/>
    <xf numFmtId="0" fontId="83" fillId="0" borderId="131" xfId="4" applyFont="1" applyBorder="1"/>
    <xf numFmtId="3" fontId="84" fillId="2" borderId="130" xfId="4" applyNumberFormat="1" applyFont="1" applyFill="1" applyBorder="1" applyAlignment="1">
      <alignment horizontal="center"/>
    </xf>
    <xf numFmtId="3" fontId="84" fillId="2" borderId="128" xfId="4" applyNumberFormat="1" applyFont="1" applyFill="1" applyBorder="1" applyAlignment="1">
      <alignment horizontal="center"/>
    </xf>
    <xf numFmtId="0" fontId="83" fillId="16" borderId="131" xfId="4" applyFont="1" applyFill="1" applyBorder="1" applyAlignment="1">
      <alignment horizontal="centerContinuous" vertical="top" wrapText="1"/>
    </xf>
    <xf numFmtId="0" fontId="84" fillId="16" borderId="130" xfId="4" applyFont="1" applyFill="1" applyBorder="1" applyAlignment="1">
      <alignment horizontal="center"/>
    </xf>
    <xf numFmtId="0" fontId="82" fillId="16" borderId="130" xfId="4" applyFont="1" applyFill="1" applyBorder="1" applyAlignment="1">
      <alignment horizontal="center" vertical="top"/>
    </xf>
    <xf numFmtId="0" fontId="82" fillId="16" borderId="128" xfId="4" applyFont="1" applyFill="1" applyBorder="1" applyAlignment="1">
      <alignment horizontal="center"/>
    </xf>
    <xf numFmtId="0" fontId="83" fillId="16" borderId="129" xfId="4" applyFont="1" applyFill="1" applyBorder="1" applyAlignment="1">
      <alignment horizontal="centerContinuous" vertical="top" wrapText="1"/>
    </xf>
    <xf numFmtId="0" fontId="84" fillId="16" borderId="128" xfId="4" applyFont="1" applyFill="1" applyBorder="1" applyAlignment="1">
      <alignment horizontal="center"/>
    </xf>
    <xf numFmtId="0" fontId="82" fillId="3" borderId="130" xfId="4" applyFont="1" applyFill="1" applyBorder="1"/>
    <xf numFmtId="0" fontId="82" fillId="0" borderId="130" xfId="4" applyFont="1" applyBorder="1"/>
    <xf numFmtId="0" fontId="83" fillId="13" borderId="131" xfId="4" applyFont="1" applyFill="1" applyBorder="1" applyAlignment="1">
      <alignment horizontal="centerContinuous" vertical="top" wrapText="1"/>
    </xf>
    <xf numFmtId="0" fontId="84" fillId="13" borderId="130" xfId="4" applyFont="1" applyFill="1" applyBorder="1" applyAlignment="1">
      <alignment horizontal="center"/>
    </xf>
    <xf numFmtId="0" fontId="82" fillId="13" borderId="130" xfId="4" applyFont="1" applyFill="1" applyBorder="1" applyAlignment="1">
      <alignment horizontal="center" vertical="top"/>
    </xf>
    <xf numFmtId="0" fontId="82" fillId="13" borderId="128" xfId="4" applyFont="1" applyFill="1" applyBorder="1" applyAlignment="1">
      <alignment horizontal="center"/>
    </xf>
    <xf numFmtId="0" fontId="83" fillId="13" borderId="129" xfId="4" applyFont="1" applyFill="1" applyBorder="1" applyAlignment="1">
      <alignment horizontal="centerContinuous" vertical="top" wrapText="1"/>
    </xf>
    <xf numFmtId="0" fontId="84" fillId="13" borderId="128" xfId="4" applyFont="1" applyFill="1" applyBorder="1" applyAlignment="1">
      <alignment horizontal="center"/>
    </xf>
    <xf numFmtId="38" fontId="71" fillId="0" borderId="128" xfId="1" applyNumberFormat="1" applyFont="1" applyBorder="1" applyAlignment="1">
      <alignment horizontal="right"/>
    </xf>
    <xf numFmtId="0" fontId="8" fillId="0" borderId="10" xfId="4" applyFont="1" applyBorder="1"/>
    <xf numFmtId="0" fontId="9" fillId="0" borderId="17" xfId="4" applyBorder="1"/>
    <xf numFmtId="0" fontId="9" fillId="0" borderId="17" xfId="4" applyBorder="1" applyAlignment="1">
      <alignment horizontal="centerContinuous" vertical="center"/>
    </xf>
    <xf numFmtId="0" fontId="13" fillId="0" borderId="10" xfId="4" applyFont="1" applyBorder="1" applyAlignment="1">
      <alignment horizontal="left"/>
    </xf>
    <xf numFmtId="0" fontId="20" fillId="0" borderId="10" xfId="4" applyFont="1" applyBorder="1"/>
    <xf numFmtId="0" fontId="29" fillId="0" borderId="10" xfId="4" applyFont="1" applyBorder="1"/>
    <xf numFmtId="0" fontId="10" fillId="0" borderId="10" xfId="4" applyFont="1" applyBorder="1"/>
    <xf numFmtId="0" fontId="9" fillId="0" borderId="10" xfId="4" applyBorder="1"/>
    <xf numFmtId="0" fontId="27" fillId="0" borderId="10" xfId="4" applyFont="1" applyBorder="1"/>
    <xf numFmtId="37" fontId="9" fillId="0" borderId="143" xfId="8" applyNumberFormat="1" applyFont="1" applyBorder="1" applyAlignment="1">
      <alignment horizontal="center"/>
    </xf>
    <xf numFmtId="37" fontId="9" fillId="0" borderId="144" xfId="8" applyNumberFormat="1" applyFont="1" applyBorder="1" applyAlignment="1">
      <alignment horizontal="center"/>
    </xf>
    <xf numFmtId="0" fontId="79" fillId="0" borderId="0" xfId="4" applyFont="1" applyAlignment="1">
      <alignment horizontal="center"/>
    </xf>
    <xf numFmtId="0" fontId="82" fillId="7" borderId="2" xfId="4" applyFont="1" applyFill="1" applyBorder="1" applyAlignment="1">
      <alignment horizontal="center" wrapText="1"/>
    </xf>
    <xf numFmtId="0" fontId="82" fillId="7" borderId="2" xfId="4" applyFont="1" applyFill="1" applyBorder="1" applyAlignment="1">
      <alignment horizontal="center"/>
    </xf>
    <xf numFmtId="0" fontId="82" fillId="0" borderId="9" xfId="4" applyFont="1" applyBorder="1" applyAlignment="1">
      <alignment horizontal="center" vertical="top"/>
    </xf>
    <xf numFmtId="0" fontId="94" fillId="0" borderId="9" xfId="4" applyFont="1" applyBorder="1" applyAlignment="1">
      <alignment horizontal="center"/>
    </xf>
    <xf numFmtId="0" fontId="84" fillId="7" borderId="3" xfId="4" applyFont="1" applyFill="1" applyBorder="1" applyAlignment="1">
      <alignment horizontal="center"/>
    </xf>
    <xf numFmtId="0" fontId="84" fillId="7" borderId="130" xfId="4" applyFont="1" applyFill="1" applyBorder="1" applyAlignment="1">
      <alignment horizontal="center"/>
    </xf>
    <xf numFmtId="0" fontId="84" fillId="7" borderId="128" xfId="4" applyFont="1" applyFill="1" applyBorder="1" applyAlignment="1">
      <alignment horizontal="center"/>
    </xf>
    <xf numFmtId="0" fontId="82" fillId="7" borderId="3" xfId="4" applyFont="1" applyFill="1" applyBorder="1" applyAlignment="1">
      <alignment horizontal="center" wrapText="1"/>
    </xf>
    <xf numFmtId="0" fontId="82" fillId="7" borderId="128" xfId="4" applyFont="1" applyFill="1" applyBorder="1" applyAlignment="1">
      <alignment horizontal="center"/>
    </xf>
    <xf numFmtId="0" fontId="79" fillId="7" borderId="18" xfId="4" applyFont="1" applyFill="1" applyBorder="1" applyAlignment="1">
      <alignment horizontal="center" vertical="center"/>
    </xf>
    <xf numFmtId="0" fontId="79" fillId="7" borderId="1" xfId="4" applyFont="1" applyFill="1" applyBorder="1" applyAlignment="1">
      <alignment horizontal="center" vertical="center"/>
    </xf>
    <xf numFmtId="0" fontId="79" fillId="7" borderId="19" xfId="4" applyFont="1" applyFill="1" applyBorder="1" applyAlignment="1">
      <alignment horizontal="center" vertical="center"/>
    </xf>
    <xf numFmtId="0" fontId="79" fillId="7" borderId="2" xfId="4" applyFont="1" applyFill="1" applyBorder="1" applyAlignment="1">
      <alignment horizontal="center"/>
    </xf>
    <xf numFmtId="0" fontId="87" fillId="0" borderId="0" xfId="4" applyFont="1" applyAlignment="1">
      <alignment horizontal="left"/>
    </xf>
    <xf numFmtId="0" fontId="80" fillId="0" borderId="0" xfId="4" applyFont="1" applyAlignment="1">
      <alignment horizontal="left"/>
    </xf>
    <xf numFmtId="0" fontId="93" fillId="0" borderId="0" xfId="4" applyFont="1" applyAlignment="1">
      <alignment horizontal="center"/>
    </xf>
    <xf numFmtId="0" fontId="87" fillId="0" borderId="9" xfId="4" applyFont="1" applyBorder="1" applyAlignment="1">
      <alignment horizontal="center"/>
    </xf>
    <xf numFmtId="0" fontId="84" fillId="0" borderId="0" xfId="4" applyFont="1" applyAlignment="1">
      <alignment horizontal="center" vertical="top"/>
    </xf>
    <xf numFmtId="0" fontId="79" fillId="0" borderId="9" xfId="4" applyFont="1" applyBorder="1" applyAlignment="1">
      <alignment horizontal="center"/>
    </xf>
    <xf numFmtId="0" fontId="82" fillId="0" borderId="0" xfId="10" applyFont="1"/>
    <xf numFmtId="0" fontId="3" fillId="0" borderId="0" xfId="9"/>
    <xf numFmtId="0" fontId="82" fillId="0" borderId="0" xfId="4" applyFont="1"/>
    <xf numFmtId="0" fontId="87" fillId="0" borderId="0" xfId="4" applyFont="1" applyAlignment="1">
      <alignment horizontal="center"/>
    </xf>
    <xf numFmtId="0" fontId="107" fillId="0" borderId="9" xfId="4" applyFont="1" applyBorder="1" applyAlignment="1">
      <alignment horizontal="center"/>
    </xf>
    <xf numFmtId="0" fontId="84" fillId="0" borderId="1" xfId="4" applyFont="1" applyBorder="1" applyAlignment="1">
      <alignment horizontal="center" vertical="top"/>
    </xf>
    <xf numFmtId="0" fontId="99" fillId="0" borderId="9" xfId="4" applyFont="1" applyBorder="1" applyAlignment="1">
      <alignment horizontal="center"/>
    </xf>
    <xf numFmtId="0" fontId="2" fillId="0" borderId="0" xfId="11"/>
    <xf numFmtId="0" fontId="107" fillId="0" borderId="9" xfId="14" applyFont="1" applyBorder="1" applyAlignment="1">
      <alignment horizontal="center"/>
    </xf>
    <xf numFmtId="0" fontId="122" fillId="0" borderId="9" xfId="14" applyFont="1" applyBorder="1" applyAlignment="1">
      <alignment horizontal="center"/>
    </xf>
    <xf numFmtId="0" fontId="84" fillId="7" borderId="3" xfId="10" applyFont="1" applyFill="1" applyBorder="1" applyAlignment="1">
      <alignment horizontal="center"/>
    </xf>
    <xf numFmtId="0" fontId="84" fillId="7" borderId="130" xfId="10" applyFont="1" applyFill="1" applyBorder="1" applyAlignment="1">
      <alignment horizontal="center"/>
    </xf>
    <xf numFmtId="0" fontId="84" fillId="7" borderId="128" xfId="10" applyFont="1" applyFill="1" applyBorder="1" applyAlignment="1">
      <alignment horizontal="center"/>
    </xf>
    <xf numFmtId="0" fontId="79" fillId="7" borderId="18" xfId="10" applyFont="1" applyFill="1" applyBorder="1" applyAlignment="1">
      <alignment horizontal="center"/>
    </xf>
    <xf numFmtId="0" fontId="80" fillId="7" borderId="1" xfId="10" applyFont="1" applyFill="1" applyBorder="1" applyAlignment="1">
      <alignment horizontal="center"/>
    </xf>
    <xf numFmtId="0" fontId="80" fillId="7" borderId="19" xfId="10" applyFont="1" applyFill="1" applyBorder="1" applyAlignment="1">
      <alignment horizontal="center"/>
    </xf>
    <xf numFmtId="0" fontId="99" fillId="7" borderId="12" xfId="10" applyFont="1" applyFill="1" applyBorder="1" applyAlignment="1">
      <alignment horizontal="center" vertical="center"/>
    </xf>
    <xf numFmtId="0" fontId="98" fillId="7" borderId="0" xfId="10" applyFont="1" applyFill="1" applyAlignment="1">
      <alignment horizontal="center" vertical="center"/>
    </xf>
    <xf numFmtId="0" fontId="98" fillId="7" borderId="9" xfId="10" applyFont="1" applyFill="1" applyBorder="1" applyAlignment="1">
      <alignment horizontal="center" vertical="center"/>
    </xf>
    <xf numFmtId="0" fontId="87" fillId="0" borderId="0" xfId="10" applyFont="1" applyAlignment="1">
      <alignment horizontal="center"/>
    </xf>
    <xf numFmtId="0" fontId="79" fillId="0" borderId="0" xfId="10" applyFont="1" applyAlignment="1">
      <alignment horizontal="center"/>
    </xf>
    <xf numFmtId="0" fontId="86" fillId="7" borderId="129" xfId="10" applyFont="1" applyFill="1" applyBorder="1" applyAlignment="1">
      <alignment horizontal="center" vertical="center"/>
    </xf>
    <xf numFmtId="0" fontId="80" fillId="7" borderId="9" xfId="10" applyFont="1" applyFill="1" applyBorder="1" applyAlignment="1">
      <alignment horizontal="center" vertical="center"/>
    </xf>
    <xf numFmtId="0" fontId="79" fillId="0" borderId="1" xfId="10" applyFont="1" applyBorder="1" applyAlignment="1">
      <alignment horizontal="center" vertical="top"/>
    </xf>
    <xf numFmtId="0" fontId="82" fillId="2" borderId="130" xfId="4" applyFont="1" applyFill="1" applyBorder="1" applyAlignment="1">
      <alignment horizontal="center"/>
    </xf>
    <xf numFmtId="0" fontId="82" fillId="2" borderId="128" xfId="4" applyFont="1" applyFill="1" applyBorder="1" applyAlignment="1">
      <alignment horizontal="center"/>
    </xf>
    <xf numFmtId="0" fontId="80" fillId="12" borderId="3" xfId="4" applyFont="1" applyFill="1" applyBorder="1" applyAlignment="1">
      <alignment horizontal="center"/>
    </xf>
    <xf numFmtId="0" fontId="80" fillId="12" borderId="130" xfId="4" applyFont="1" applyFill="1" applyBorder="1" applyAlignment="1">
      <alignment horizontal="center"/>
    </xf>
    <xf numFmtId="0" fontId="80" fillId="12" borderId="128" xfId="4" applyFont="1" applyFill="1" applyBorder="1" applyAlignment="1">
      <alignment horizontal="center"/>
    </xf>
    <xf numFmtId="49" fontId="82" fillId="12" borderId="3" xfId="4" applyNumberFormat="1" applyFont="1" applyFill="1" applyBorder="1" applyAlignment="1">
      <alignment horizontal="center" wrapText="1"/>
    </xf>
    <xf numFmtId="49" fontId="82" fillId="12" borderId="128" xfId="4" applyNumberFormat="1" applyFont="1" applyFill="1" applyBorder="1" applyAlignment="1">
      <alignment horizontal="center"/>
    </xf>
    <xf numFmtId="0" fontId="80" fillId="0" borderId="0" xfId="4" applyFont="1" applyAlignment="1">
      <alignment horizontal="center"/>
    </xf>
    <xf numFmtId="49" fontId="106" fillId="0" borderId="9" xfId="4" applyNumberFormat="1" applyFont="1" applyBorder="1" applyAlignment="1">
      <alignment horizontal="center"/>
    </xf>
    <xf numFmtId="0" fontId="84" fillId="0" borderId="18" xfId="4" applyFont="1" applyBorder="1" applyAlignment="1">
      <alignment horizontal="left"/>
    </xf>
    <xf numFmtId="0" fontId="84" fillId="0" borderId="19" xfId="4" applyFont="1" applyBorder="1" applyAlignment="1">
      <alignment horizontal="left"/>
    </xf>
    <xf numFmtId="0" fontId="82" fillId="12" borderId="40" xfId="4" applyFont="1" applyFill="1" applyBorder="1" applyAlignment="1">
      <alignment horizontal="center" wrapText="1"/>
    </xf>
    <xf numFmtId="0" fontId="82" fillId="12" borderId="15" xfId="4" applyFont="1" applyFill="1" applyBorder="1" applyAlignment="1">
      <alignment horizontal="center"/>
    </xf>
    <xf numFmtId="0" fontId="82" fillId="12" borderId="39" xfId="4" applyFont="1" applyFill="1" applyBorder="1" applyAlignment="1">
      <alignment horizontal="center"/>
    </xf>
    <xf numFmtId="0" fontId="82" fillId="12" borderId="3" xfId="4" applyFont="1" applyFill="1" applyBorder="1" applyAlignment="1">
      <alignment horizontal="center" wrapText="1"/>
    </xf>
    <xf numFmtId="0" fontId="79" fillId="12" borderId="130" xfId="4" applyFont="1" applyFill="1" applyBorder="1" applyAlignment="1">
      <alignment horizontal="center"/>
    </xf>
    <xf numFmtId="0" fontId="79" fillId="12" borderId="128" xfId="4" applyFont="1" applyFill="1" applyBorder="1" applyAlignment="1">
      <alignment horizontal="center"/>
    </xf>
    <xf numFmtId="0" fontId="82" fillId="12" borderId="130" xfId="4" applyFont="1" applyFill="1" applyBorder="1" applyAlignment="1">
      <alignment horizontal="center"/>
    </xf>
    <xf numFmtId="0" fontId="82" fillId="12" borderId="128" xfId="4" applyFont="1" applyFill="1" applyBorder="1" applyAlignment="1">
      <alignment horizontal="center"/>
    </xf>
    <xf numFmtId="0" fontId="83" fillId="0" borderId="0" xfId="4" applyFont="1" applyAlignment="1">
      <alignment horizontal="left" vertical="center"/>
    </xf>
    <xf numFmtId="0" fontId="79" fillId="0" borderId="0" xfId="4" applyFont="1" applyAlignment="1">
      <alignment horizontal="left" vertical="center"/>
    </xf>
    <xf numFmtId="0" fontId="84" fillId="0" borderId="9" xfId="4" applyFont="1" applyBorder="1" applyAlignment="1">
      <alignment horizontal="center" vertical="top"/>
    </xf>
    <xf numFmtId="49" fontId="107" fillId="0" borderId="9" xfId="4" applyNumberFormat="1" applyFont="1" applyBorder="1" applyAlignment="1">
      <alignment horizontal="center"/>
    </xf>
    <xf numFmtId="49" fontId="99" fillId="0" borderId="9" xfId="4" applyNumberFormat="1" applyFont="1" applyBorder="1" applyAlignment="1">
      <alignment horizontal="center"/>
    </xf>
    <xf numFmtId="0" fontId="84" fillId="0" borderId="86" xfId="4" applyFont="1" applyBorder="1" applyAlignment="1">
      <alignment horizontal="left"/>
    </xf>
    <xf numFmtId="0" fontId="84" fillId="0" borderId="53" xfId="4" applyFont="1" applyBorder="1" applyAlignment="1">
      <alignment horizontal="left"/>
    </xf>
    <xf numFmtId="49" fontId="84" fillId="0" borderId="18" xfId="4" applyNumberFormat="1" applyFont="1" applyBorder="1" applyAlignment="1">
      <alignment horizontal="left"/>
    </xf>
    <xf numFmtId="49" fontId="84" fillId="0" borderId="19" xfId="4" applyNumberFormat="1" applyFont="1" applyBorder="1" applyAlignment="1">
      <alignment horizontal="left"/>
    </xf>
    <xf numFmtId="0" fontId="83" fillId="3" borderId="18" xfId="4" applyFont="1" applyFill="1" applyBorder="1" applyAlignment="1">
      <alignment horizontal="center"/>
    </xf>
    <xf numFmtId="0" fontId="83" fillId="3" borderId="39" xfId="4" applyFont="1" applyFill="1" applyBorder="1" applyAlignment="1">
      <alignment horizontal="center"/>
    </xf>
    <xf numFmtId="0" fontId="83" fillId="0" borderId="126" xfId="4" applyFont="1" applyBorder="1" applyAlignment="1">
      <alignment horizontal="center"/>
    </xf>
    <xf numFmtId="0" fontId="83" fillId="0" borderId="115" xfId="4" applyFont="1" applyBorder="1" applyAlignment="1">
      <alignment horizontal="center"/>
    </xf>
    <xf numFmtId="0" fontId="84" fillId="0" borderId="1" xfId="4" applyFont="1" applyBorder="1" applyAlignment="1">
      <alignment horizontal="left"/>
    </xf>
    <xf numFmtId="49" fontId="85" fillId="0" borderId="1" xfId="4" applyNumberFormat="1" applyFont="1" applyBorder="1" applyAlignment="1">
      <alignment horizontal="left"/>
    </xf>
    <xf numFmtId="49" fontId="85" fillId="0" borderId="19" xfId="4" applyNumberFormat="1" applyFont="1" applyBorder="1" applyAlignment="1">
      <alignment horizontal="left"/>
    </xf>
    <xf numFmtId="0" fontId="85" fillId="0" borderId="86" xfId="4" applyFont="1" applyBorder="1" applyAlignment="1">
      <alignment horizontal="center" vertical="center"/>
    </xf>
    <xf numFmtId="0" fontId="85" fillId="0" borderId="53" xfId="4" applyFont="1" applyBorder="1" applyAlignment="1">
      <alignment horizontal="center" vertical="center"/>
    </xf>
    <xf numFmtId="0" fontId="85" fillId="0" borderId="127" xfId="4" applyFont="1" applyBorder="1" applyAlignment="1">
      <alignment horizontal="center"/>
    </xf>
    <xf numFmtId="0" fontId="85" fillId="0" borderId="48" xfId="4" applyFont="1" applyBorder="1" applyAlignment="1">
      <alignment horizontal="center"/>
    </xf>
    <xf numFmtId="49" fontId="85" fillId="0" borderId="18" xfId="4" applyNumberFormat="1" applyFont="1" applyBorder="1" applyAlignment="1">
      <alignment horizontal="center" vertical="center"/>
    </xf>
    <xf numFmtId="49" fontId="85" fillId="0" borderId="19" xfId="4" applyNumberFormat="1" applyFont="1" applyBorder="1" applyAlignment="1">
      <alignment horizontal="center" vertical="center"/>
    </xf>
    <xf numFmtId="0" fontId="83" fillId="0" borderId="127" xfId="4" applyFont="1" applyBorder="1" applyAlignment="1">
      <alignment horizontal="center" vertical="center"/>
    </xf>
    <xf numFmtId="0" fontId="83" fillId="0" borderId="48" xfId="4" applyFont="1" applyBorder="1" applyAlignment="1">
      <alignment horizontal="center" vertical="center"/>
    </xf>
    <xf numFmtId="49" fontId="84" fillId="0" borderId="1" xfId="4" applyNumberFormat="1" applyFont="1" applyBorder="1" applyAlignment="1">
      <alignment horizontal="left"/>
    </xf>
    <xf numFmtId="0" fontId="84" fillId="0" borderId="58" xfId="4" applyFont="1" applyBorder="1" applyAlignment="1">
      <alignment horizontal="left"/>
    </xf>
    <xf numFmtId="0" fontId="79" fillId="0" borderId="130" xfId="4" applyFont="1" applyBorder="1" applyAlignment="1">
      <alignment horizontal="center"/>
    </xf>
    <xf numFmtId="0" fontId="82" fillId="16" borderId="2" xfId="4" applyFont="1" applyFill="1" applyBorder="1" applyAlignment="1">
      <alignment horizontal="center" wrapText="1"/>
    </xf>
    <xf numFmtId="0" fontId="82" fillId="16" borderId="2" xfId="4" applyFont="1" applyFill="1" applyBorder="1" applyAlignment="1">
      <alignment horizontal="center"/>
    </xf>
    <xf numFmtId="0" fontId="106" fillId="0" borderId="9" xfId="4" applyFont="1" applyBorder="1" applyAlignment="1">
      <alignment horizontal="center"/>
    </xf>
    <xf numFmtId="0" fontId="83" fillId="0" borderId="9" xfId="4" applyFont="1" applyBorder="1" applyAlignment="1">
      <alignment horizontal="center"/>
    </xf>
    <xf numFmtId="0" fontId="80" fillId="16" borderId="3" xfId="4" applyFont="1" applyFill="1" applyBorder="1" applyAlignment="1">
      <alignment horizontal="center"/>
    </xf>
    <xf numFmtId="0" fontId="80" fillId="16" borderId="130" xfId="4" applyFont="1" applyFill="1" applyBorder="1" applyAlignment="1">
      <alignment horizontal="center"/>
    </xf>
    <xf numFmtId="0" fontId="80" fillId="16" borderId="128" xfId="4" applyFont="1" applyFill="1" applyBorder="1" applyAlignment="1">
      <alignment horizontal="center"/>
    </xf>
    <xf numFmtId="0" fontId="84" fillId="0" borderId="18" xfId="4" applyFont="1" applyBorder="1" applyAlignment="1">
      <alignment horizontal="center" vertical="center"/>
    </xf>
    <xf numFmtId="0" fontId="84" fillId="0" borderId="1" xfId="4" applyFont="1" applyBorder="1" applyAlignment="1">
      <alignment horizontal="center" vertical="center"/>
    </xf>
    <xf numFmtId="0" fontId="84" fillId="0" borderId="19" xfId="4" applyFont="1" applyBorder="1" applyAlignment="1">
      <alignment horizontal="center" vertical="center"/>
    </xf>
    <xf numFmtId="0" fontId="79" fillId="16" borderId="2" xfId="4" applyFont="1" applyFill="1" applyBorder="1" applyAlignment="1">
      <alignment horizontal="center"/>
    </xf>
    <xf numFmtId="0" fontId="82" fillId="0" borderId="0" xfId="4" applyFont="1" applyAlignment="1">
      <alignment horizontal="left"/>
    </xf>
    <xf numFmtId="0" fontId="84" fillId="0" borderId="18" xfId="4" applyFont="1" applyBorder="1" applyAlignment="1">
      <alignment horizontal="center"/>
    </xf>
    <xf numFmtId="0" fontId="84" fillId="0" borderId="1" xfId="4" applyFont="1" applyBorder="1" applyAlignment="1">
      <alignment horizontal="center"/>
    </xf>
    <xf numFmtId="0" fontId="84" fillId="0" borderId="19" xfId="4" applyFont="1" applyBorder="1" applyAlignment="1">
      <alignment horizontal="center"/>
    </xf>
    <xf numFmtId="0" fontId="85" fillId="0" borderId="86" xfId="4" applyFont="1" applyBorder="1" applyAlignment="1">
      <alignment horizontal="center"/>
    </xf>
    <xf numFmtId="0" fontId="85" fillId="0" borderId="58" xfId="4" applyFont="1" applyBorder="1" applyAlignment="1">
      <alignment horizontal="center"/>
    </xf>
    <xf numFmtId="0" fontId="85" fillId="0" borderId="53" xfId="4" applyFont="1" applyBorder="1" applyAlignment="1">
      <alignment horizontal="center"/>
    </xf>
    <xf numFmtId="0" fontId="83" fillId="0" borderId="126" xfId="4" applyFont="1" applyBorder="1" applyAlignment="1">
      <alignment horizontal="center" vertical="center"/>
    </xf>
    <xf numFmtId="0" fontId="83" fillId="0" borderId="98" xfId="4" applyFont="1" applyBorder="1" applyAlignment="1">
      <alignment horizontal="center" vertical="center"/>
    </xf>
    <xf numFmtId="0" fontId="83" fillId="0" borderId="115" xfId="4" applyFont="1" applyBorder="1" applyAlignment="1">
      <alignment horizontal="center" vertical="center"/>
    </xf>
    <xf numFmtId="0" fontId="89" fillId="0" borderId="18" xfId="4" applyFont="1" applyBorder="1" applyAlignment="1">
      <alignment horizontal="left"/>
    </xf>
    <xf numFmtId="0" fontId="89" fillId="0" borderId="1" xfId="4" applyFont="1" applyBorder="1" applyAlignment="1">
      <alignment horizontal="left"/>
    </xf>
    <xf numFmtId="0" fontId="89" fillId="0" borderId="19" xfId="4" applyFont="1" applyBorder="1" applyAlignment="1">
      <alignment horizontal="left"/>
    </xf>
    <xf numFmtId="0" fontId="82" fillId="13" borderId="2" xfId="4" applyFont="1" applyFill="1" applyBorder="1" applyAlignment="1">
      <alignment horizontal="center" wrapText="1"/>
    </xf>
    <xf numFmtId="0" fontId="82" fillId="13" borderId="2" xfId="4" applyFont="1" applyFill="1" applyBorder="1" applyAlignment="1">
      <alignment horizontal="center"/>
    </xf>
    <xf numFmtId="0" fontId="124" fillId="0" borderId="9" xfId="4" applyFont="1" applyBorder="1" applyAlignment="1">
      <alignment horizontal="center" wrapText="1"/>
    </xf>
    <xf numFmtId="0" fontId="99" fillId="0" borderId="9" xfId="4" applyFont="1" applyBorder="1" applyAlignment="1">
      <alignment horizontal="center" wrapText="1"/>
    </xf>
    <xf numFmtId="0" fontId="80" fillId="13" borderId="3" xfId="4" applyFont="1" applyFill="1" applyBorder="1" applyAlignment="1">
      <alignment horizontal="center"/>
    </xf>
    <xf numFmtId="0" fontId="80" fillId="13" borderId="130" xfId="4" applyFont="1" applyFill="1" applyBorder="1" applyAlignment="1">
      <alignment horizontal="center"/>
    </xf>
    <xf numFmtId="0" fontId="80" fillId="13" borderId="128" xfId="4" applyFont="1" applyFill="1" applyBorder="1" applyAlignment="1">
      <alignment horizontal="center"/>
    </xf>
    <xf numFmtId="0" fontId="79" fillId="13" borderId="2" xfId="4" applyFont="1" applyFill="1" applyBorder="1" applyAlignment="1">
      <alignment horizontal="center"/>
    </xf>
    <xf numFmtId="0" fontId="84" fillId="0" borderId="127" xfId="4" applyFont="1" applyBorder="1" applyAlignment="1">
      <alignment horizontal="center"/>
    </xf>
    <xf numFmtId="0" fontId="84" fillId="0" borderId="47" xfId="4" applyFont="1" applyBorder="1" applyAlignment="1">
      <alignment horizontal="center"/>
    </xf>
    <xf numFmtId="0" fontId="84" fillId="0" borderId="48" xfId="4" applyFont="1" applyBorder="1" applyAlignment="1">
      <alignment horizontal="center"/>
    </xf>
    <xf numFmtId="0" fontId="82" fillId="9" borderId="2" xfId="4" applyFont="1" applyFill="1" applyBorder="1" applyAlignment="1">
      <alignment horizontal="center" wrapText="1"/>
    </xf>
    <xf numFmtId="0" fontId="82" fillId="9" borderId="2" xfId="4" applyFont="1" applyFill="1" applyBorder="1" applyAlignment="1">
      <alignment horizontal="center"/>
    </xf>
    <xf numFmtId="0" fontId="79" fillId="9" borderId="2" xfId="4" applyFont="1" applyFill="1" applyBorder="1" applyAlignment="1">
      <alignment horizontal="center"/>
    </xf>
    <xf numFmtId="0" fontId="13" fillId="0" borderId="0" xfId="4" applyFont="1" applyAlignment="1">
      <alignment horizontal="left"/>
    </xf>
    <xf numFmtId="0" fontId="9" fillId="0" borderId="0" xfId="4" applyAlignment="1">
      <alignment horizontal="left"/>
    </xf>
    <xf numFmtId="0" fontId="13" fillId="0" borderId="0" xfId="4" applyFont="1" applyAlignment="1">
      <alignment horizontal="center"/>
    </xf>
    <xf numFmtId="0" fontId="107" fillId="0" borderId="0" xfId="4" applyFont="1" applyAlignment="1">
      <alignment horizontal="center"/>
    </xf>
    <xf numFmtId="0" fontId="99" fillId="0" borderId="0" xfId="4" applyFont="1" applyAlignment="1">
      <alignment horizontal="center"/>
    </xf>
    <xf numFmtId="0" fontId="80" fillId="9" borderId="3" xfId="4" applyFont="1" applyFill="1" applyBorder="1" applyAlignment="1">
      <alignment horizontal="center"/>
    </xf>
    <xf numFmtId="0" fontId="80" fillId="9" borderId="130" xfId="4" applyFont="1" applyFill="1" applyBorder="1" applyAlignment="1">
      <alignment horizontal="center"/>
    </xf>
    <xf numFmtId="0" fontId="80" fillId="9" borderId="128" xfId="4" applyFont="1" applyFill="1" applyBorder="1" applyAlignment="1">
      <alignment horizontal="center"/>
    </xf>
    <xf numFmtId="0" fontId="79" fillId="9" borderId="18" xfId="4" applyFont="1" applyFill="1" applyBorder="1" applyAlignment="1">
      <alignment horizontal="center" vertical="center"/>
    </xf>
    <xf numFmtId="0" fontId="80" fillId="9" borderId="1" xfId="4" applyFont="1" applyFill="1" applyBorder="1" applyAlignment="1">
      <alignment horizontal="center" vertical="center"/>
    </xf>
    <xf numFmtId="0" fontId="80" fillId="9" borderId="19" xfId="4" applyFont="1" applyFill="1" applyBorder="1" applyAlignment="1">
      <alignment horizontal="center" vertical="center"/>
    </xf>
    <xf numFmtId="0" fontId="79" fillId="9" borderId="18" xfId="4" applyFont="1" applyFill="1" applyBorder="1" applyAlignment="1">
      <alignment horizontal="center"/>
    </xf>
    <xf numFmtId="0" fontId="80" fillId="9" borderId="19" xfId="4" applyFont="1" applyFill="1" applyBorder="1" applyAlignment="1">
      <alignment horizontal="center"/>
    </xf>
    <xf numFmtId="0" fontId="8" fillId="0" borderId="9" xfId="4" applyFont="1" applyBorder="1" applyAlignment="1">
      <alignment horizontal="center" vertical="top"/>
    </xf>
    <xf numFmtId="0" fontId="11" fillId="0" borderId="0" xfId="4" applyFont="1"/>
    <xf numFmtId="6" fontId="9" fillId="0" borderId="18" xfId="3" applyNumberFormat="1" applyFont="1" applyFill="1" applyBorder="1" applyAlignment="1">
      <alignment horizontal="center"/>
    </xf>
    <xf numFmtId="6" fontId="9" fillId="0" borderId="43" xfId="3" applyNumberFormat="1" applyFont="1" applyFill="1" applyBorder="1" applyAlignment="1">
      <alignment horizontal="center"/>
    </xf>
    <xf numFmtId="0" fontId="71" fillId="0" borderId="74" xfId="0" applyFont="1" applyBorder="1" applyAlignment="1">
      <alignment horizontal="left"/>
    </xf>
    <xf numFmtId="0" fontId="71" fillId="0" borderId="75" xfId="0" applyFont="1" applyBorder="1" applyAlignment="1">
      <alignment horizontal="left"/>
    </xf>
    <xf numFmtId="0" fontId="9" fillId="0" borderId="96" xfId="0" applyFont="1" applyBorder="1" applyAlignment="1">
      <alignment horizontal="left"/>
    </xf>
    <xf numFmtId="0" fontId="9" fillId="0" borderId="97" xfId="0" applyFont="1" applyBorder="1" applyAlignment="1">
      <alignment horizontal="left"/>
    </xf>
    <xf numFmtId="0" fontId="9" fillId="0" borderId="106" xfId="0" applyFont="1" applyBorder="1" applyAlignment="1">
      <alignment horizontal="left"/>
    </xf>
    <xf numFmtId="0" fontId="9" fillId="0" borderId="107" xfId="0" applyFont="1" applyBorder="1" applyAlignment="1">
      <alignment horizontal="left"/>
    </xf>
    <xf numFmtId="0" fontId="9" fillId="0" borderId="98" xfId="0" applyFont="1" applyBorder="1" applyAlignment="1">
      <alignment horizontal="center"/>
    </xf>
    <xf numFmtId="0" fontId="10" fillId="0" borderId="113" xfId="0" applyFont="1" applyBorder="1" applyAlignment="1">
      <alignment horizontal="left"/>
    </xf>
    <xf numFmtId="0" fontId="10" fillId="0" borderId="114" xfId="0" applyFont="1" applyBorder="1" applyAlignment="1">
      <alignment horizontal="left"/>
    </xf>
    <xf numFmtId="0" fontId="10" fillId="0" borderId="84" xfId="0" applyFont="1" applyBorder="1" applyAlignment="1">
      <alignment horizontal="left" vertical="center" wrapText="1"/>
    </xf>
    <xf numFmtId="0" fontId="10" fillId="0" borderId="108" xfId="0" applyFont="1" applyBorder="1" applyAlignment="1">
      <alignment horizontal="left" vertical="center" wrapText="1"/>
    </xf>
    <xf numFmtId="0" fontId="71" fillId="0" borderId="83" xfId="0" applyFont="1" applyBorder="1" applyAlignment="1">
      <alignment horizontal="left" vertical="top" wrapText="1"/>
    </xf>
    <xf numFmtId="0" fontId="71" fillId="0" borderId="12" xfId="0" applyFont="1" applyBorder="1" applyAlignment="1">
      <alignment horizontal="left" vertical="top" wrapText="1"/>
    </xf>
    <xf numFmtId="0" fontId="71" fillId="0" borderId="26" xfId="0" applyFont="1" applyBorder="1" applyAlignment="1">
      <alignment horizontal="left" vertical="top" wrapText="1"/>
    </xf>
    <xf numFmtId="0" fontId="71" fillId="0" borderId="34" xfId="0" applyFont="1" applyBorder="1" applyAlignment="1">
      <alignment horizontal="left" vertical="top" wrapText="1"/>
    </xf>
    <xf numFmtId="0" fontId="71" fillId="0" borderId="0" xfId="0" applyFont="1" applyAlignment="1">
      <alignment horizontal="left" vertical="top" wrapText="1"/>
    </xf>
    <xf numFmtId="0" fontId="71" fillId="0" borderId="52" xfId="0" applyFont="1" applyBorder="1" applyAlignment="1">
      <alignment horizontal="left" vertical="top" wrapText="1"/>
    </xf>
    <xf numFmtId="0" fontId="71" fillId="0" borderId="85" xfId="0" applyFont="1" applyBorder="1" applyAlignment="1">
      <alignment horizontal="left" vertical="top" wrapText="1"/>
    </xf>
    <xf numFmtId="0" fontId="71" fillId="0" borderId="28" xfId="0" applyFont="1" applyBorder="1" applyAlignment="1">
      <alignment horizontal="left" vertical="top" wrapText="1"/>
    </xf>
    <xf numFmtId="0" fontId="71" fillId="0" borderId="29" xfId="0" applyFont="1" applyBorder="1" applyAlignment="1">
      <alignment horizontal="left" vertical="top" wrapText="1"/>
    </xf>
    <xf numFmtId="0" fontId="9" fillId="0" borderId="110" xfId="0" applyFont="1" applyBorder="1" applyAlignment="1">
      <alignment horizontal="left"/>
    </xf>
    <xf numFmtId="0" fontId="9" fillId="0" borderId="53" xfId="0" applyFont="1" applyBorder="1" applyAlignment="1">
      <alignment horizontal="left"/>
    </xf>
    <xf numFmtId="0" fontId="9" fillId="0" borderId="10" xfId="0" applyFont="1" applyBorder="1" applyAlignment="1">
      <alignment horizontal="center"/>
    </xf>
    <xf numFmtId="0" fontId="9" fillId="0" borderId="52" xfId="0" applyFont="1" applyBorder="1" applyAlignment="1">
      <alignment horizontal="center"/>
    </xf>
    <xf numFmtId="0" fontId="10" fillId="0" borderId="100" xfId="0" applyFont="1" applyBorder="1" applyAlignment="1">
      <alignment horizontal="center"/>
    </xf>
    <xf numFmtId="0" fontId="10" fillId="0" borderId="47" xfId="0" applyFont="1" applyBorder="1" applyAlignment="1">
      <alignment horizontal="center"/>
    </xf>
    <xf numFmtId="0" fontId="10" fillId="0" borderId="101" xfId="0" applyFont="1" applyBorder="1" applyAlignment="1">
      <alignment horizontal="center"/>
    </xf>
    <xf numFmtId="0" fontId="7" fillId="10" borderId="13" xfId="0" applyFont="1" applyFill="1" applyBorder="1" applyAlignment="1">
      <alignment horizontal="left"/>
    </xf>
    <xf numFmtId="0" fontId="10" fillId="0" borderId="57" xfId="0" applyFont="1" applyBorder="1" applyAlignment="1">
      <alignment horizontal="center"/>
    </xf>
    <xf numFmtId="0" fontId="10" fillId="0" borderId="8" xfId="0" applyFont="1" applyBorder="1" applyAlignment="1">
      <alignment horizontal="center"/>
    </xf>
    <xf numFmtId="0" fontId="10" fillId="0" borderId="32" xfId="0" applyFont="1" applyBorder="1" applyAlignment="1">
      <alignment horizontal="center"/>
    </xf>
    <xf numFmtId="0" fontId="9" fillId="0" borderId="83" xfId="0" applyFont="1" applyBorder="1" applyAlignment="1">
      <alignment horizontal="left" vertical="center" wrapText="1"/>
    </xf>
    <xf numFmtId="0" fontId="9" fillId="0" borderId="40" xfId="0" applyFont="1" applyBorder="1" applyAlignment="1">
      <alignment horizontal="left" vertical="center" wrapText="1"/>
    </xf>
    <xf numFmtId="0" fontId="10" fillId="0" borderId="83" xfId="0" applyFont="1" applyBorder="1" applyAlignment="1">
      <alignment horizontal="center" vertical="center" wrapText="1"/>
    </xf>
    <xf numFmtId="0" fontId="10" fillId="0" borderId="111" xfId="0" applyFont="1" applyBorder="1" applyAlignment="1">
      <alignment horizontal="center" vertical="center" wrapText="1"/>
    </xf>
    <xf numFmtId="0" fontId="9" fillId="0" borderId="105" xfId="0" applyFont="1" applyBorder="1" applyAlignment="1">
      <alignment horizontal="left"/>
    </xf>
    <xf numFmtId="0" fontId="9" fillId="0" borderId="60" xfId="0" applyFont="1" applyBorder="1" applyAlignment="1">
      <alignment horizontal="left"/>
    </xf>
    <xf numFmtId="0" fontId="9" fillId="0" borderId="99" xfId="0" applyFont="1" applyBorder="1" applyAlignment="1">
      <alignment horizontal="left" vertical="center" wrapText="1"/>
    </xf>
    <xf numFmtId="0" fontId="9" fillId="0" borderId="19" xfId="0" applyFont="1" applyBorder="1" applyAlignment="1">
      <alignment horizontal="left" vertical="center" wrapText="1"/>
    </xf>
    <xf numFmtId="0" fontId="71" fillId="0" borderId="12" xfId="0" applyFont="1" applyBorder="1" applyAlignment="1">
      <alignment horizontal="left"/>
    </xf>
    <xf numFmtId="0" fontId="71" fillId="0" borderId="26" xfId="0" applyFont="1" applyBorder="1" applyAlignment="1">
      <alignment horizontal="left"/>
    </xf>
    <xf numFmtId="0" fontId="9" fillId="0" borderId="84" xfId="0" applyFont="1" applyBorder="1" applyAlignment="1">
      <alignment horizontal="left" vertical="center" wrapText="1"/>
    </xf>
    <xf numFmtId="0" fontId="9" fillId="0" borderId="39" xfId="0" applyFont="1" applyBorder="1" applyAlignment="1">
      <alignment horizontal="left" vertical="center" wrapText="1"/>
    </xf>
    <xf numFmtId="0" fontId="9" fillId="0" borderId="34" xfId="0" applyFont="1" applyBorder="1" applyAlignment="1">
      <alignment horizontal="left" vertical="center" wrapText="1"/>
    </xf>
    <xf numFmtId="0" fontId="9" fillId="0" borderId="15" xfId="0" applyFont="1" applyBorder="1" applyAlignment="1">
      <alignment horizontal="left" vertical="center" wrapText="1"/>
    </xf>
    <xf numFmtId="0" fontId="9" fillId="0" borderId="18" xfId="0" applyFont="1" applyBorder="1" applyAlignment="1">
      <alignment horizontal="left" vertical="center" wrapText="1"/>
    </xf>
    <xf numFmtId="6" fontId="71" fillId="0" borderId="86" xfId="3" applyNumberFormat="1" applyFont="1" applyFill="1" applyBorder="1" applyAlignment="1">
      <alignment horizontal="center"/>
    </xf>
    <xf numFmtId="6" fontId="71" fillId="0" borderId="53" xfId="3" applyNumberFormat="1" applyFont="1" applyFill="1" applyBorder="1" applyAlignment="1">
      <alignment horizontal="center"/>
    </xf>
    <xf numFmtId="16" fontId="9" fillId="0" borderId="17" xfId="0" applyNumberFormat="1" applyFont="1" applyBorder="1" applyAlignment="1">
      <alignment horizontal="center"/>
    </xf>
    <xf numFmtId="0" fontId="9" fillId="0" borderId="39" xfId="0" applyFont="1" applyBorder="1" applyAlignment="1">
      <alignment horizontal="center"/>
    </xf>
    <xf numFmtId="6" fontId="9" fillId="0" borderId="19" xfId="3" applyNumberFormat="1" applyFont="1" applyFill="1" applyBorder="1" applyAlignment="1">
      <alignment horizontal="center"/>
    </xf>
    <xf numFmtId="0" fontId="10" fillId="0" borderId="109" xfId="0" applyFont="1" applyBorder="1" applyAlignment="1">
      <alignment horizontal="center"/>
    </xf>
    <xf numFmtId="0" fontId="10" fillId="0" borderId="98" xfId="0" applyFont="1" applyBorder="1" applyAlignment="1">
      <alignment horizontal="center"/>
    </xf>
    <xf numFmtId="0" fontId="10" fillId="0" borderId="41" xfId="0" applyFont="1" applyBorder="1" applyAlignment="1">
      <alignment horizontal="center"/>
    </xf>
    <xf numFmtId="0" fontId="9" fillId="0" borderId="25" xfId="0" applyFont="1" applyBorder="1" applyAlignment="1">
      <alignment horizontal="center"/>
    </xf>
    <xf numFmtId="0" fontId="9" fillId="0" borderId="40" xfId="0" applyFont="1" applyBorder="1" applyAlignment="1">
      <alignment horizontal="center"/>
    </xf>
    <xf numFmtId="0" fontId="9" fillId="0" borderId="84" xfId="0" applyFont="1" applyBorder="1" applyAlignment="1">
      <alignment horizontal="left"/>
    </xf>
    <xf numFmtId="0" fontId="9" fillId="0" borderId="39" xfId="0" applyFont="1" applyBorder="1" applyAlignment="1">
      <alignment horizontal="left"/>
    </xf>
    <xf numFmtId="6" fontId="9" fillId="0" borderId="86" xfId="3" applyNumberFormat="1" applyFont="1" applyFill="1" applyBorder="1" applyAlignment="1">
      <alignment horizontal="center"/>
    </xf>
    <xf numFmtId="6" fontId="9" fillId="0" borderId="54" xfId="3" applyNumberFormat="1" applyFont="1" applyFill="1" applyBorder="1" applyAlignment="1">
      <alignment horizontal="center"/>
    </xf>
    <xf numFmtId="0" fontId="9" fillId="0" borderId="57" xfId="0" applyFont="1" applyBorder="1" applyAlignment="1">
      <alignment horizontal="center"/>
    </xf>
    <xf numFmtId="0" fontId="9" fillId="0" borderId="31" xfId="0" applyFont="1" applyBorder="1" applyAlignment="1">
      <alignment horizontal="center"/>
    </xf>
    <xf numFmtId="0" fontId="9" fillId="0" borderId="26" xfId="0" applyFont="1" applyBorder="1" applyAlignment="1">
      <alignment horizontal="center"/>
    </xf>
    <xf numFmtId="0" fontId="9" fillId="0" borderId="83" xfId="0" applyFont="1" applyBorder="1" applyAlignment="1">
      <alignment horizontal="left"/>
    </xf>
    <xf numFmtId="0" fontId="9" fillId="0" borderId="40" xfId="0" applyFont="1" applyBorder="1" applyAlignment="1">
      <alignment horizontal="left"/>
    </xf>
    <xf numFmtId="6" fontId="71" fillId="0" borderId="18" xfId="3" applyNumberFormat="1" applyFont="1" applyFill="1" applyBorder="1" applyAlignment="1">
      <alignment horizontal="center"/>
    </xf>
    <xf numFmtId="6" fontId="71" fillId="0" borderId="19" xfId="3" applyNumberFormat="1" applyFont="1" applyFill="1" applyBorder="1" applyAlignment="1">
      <alignment horizontal="center"/>
    </xf>
    <xf numFmtId="6" fontId="9" fillId="0" borderId="25" xfId="3" applyNumberFormat="1" applyFont="1" applyFill="1" applyBorder="1" applyAlignment="1">
      <alignment horizontal="center"/>
    </xf>
    <xf numFmtId="6" fontId="9" fillId="0" borderId="40" xfId="3" applyNumberFormat="1" applyFont="1" applyFill="1" applyBorder="1" applyAlignment="1">
      <alignment horizontal="center"/>
    </xf>
    <xf numFmtId="0" fontId="10" fillId="0" borderId="69" xfId="0" applyFont="1" applyBorder="1" applyAlignment="1">
      <alignment horizontal="left"/>
    </xf>
    <xf numFmtId="0" fontId="10" fillId="0" borderId="102" xfId="0" applyFont="1" applyBorder="1" applyAlignment="1">
      <alignment horizontal="left"/>
    </xf>
    <xf numFmtId="0" fontId="9" fillId="0" borderId="99" xfId="0" applyFont="1" applyBorder="1" applyAlignment="1">
      <alignment horizontal="left"/>
    </xf>
    <xf numFmtId="0" fontId="9" fillId="0" borderId="19" xfId="0" applyFont="1" applyBorder="1" applyAlignment="1">
      <alignment horizontal="left"/>
    </xf>
    <xf numFmtId="0" fontId="71" fillId="0" borderId="103" xfId="0" applyFont="1" applyBorder="1" applyAlignment="1">
      <alignment horizontal="left"/>
    </xf>
    <xf numFmtId="0" fontId="71" fillId="0" borderId="104" xfId="0" applyFont="1" applyBorder="1" applyAlignment="1">
      <alignment horizontal="left"/>
    </xf>
    <xf numFmtId="0" fontId="10" fillId="0" borderId="85" xfId="0" applyFont="1" applyBorder="1" applyAlignment="1">
      <alignment horizontal="left"/>
    </xf>
    <xf numFmtId="0" fontId="10" fillId="0" borderId="51" xfId="0" applyFont="1" applyBorder="1" applyAlignment="1">
      <alignment horizontal="left"/>
    </xf>
    <xf numFmtId="0" fontId="10" fillId="0" borderId="83" xfId="0" applyFont="1" applyBorder="1" applyAlignment="1">
      <alignment horizontal="left"/>
    </xf>
    <xf numFmtId="0" fontId="10" fillId="0" borderId="40" xfId="0" applyFont="1" applyBorder="1" applyAlignment="1">
      <alignment horizontal="left"/>
    </xf>
    <xf numFmtId="0" fontId="20" fillId="0" borderId="99" xfId="0" applyFont="1" applyBorder="1" applyAlignment="1">
      <alignment horizontal="left"/>
    </xf>
    <xf numFmtId="4" fontId="9" fillId="0" borderId="18" xfId="2" applyNumberFormat="1" applyFont="1" applyBorder="1" applyAlignment="1"/>
    <xf numFmtId="4" fontId="9" fillId="0" borderId="1" xfId="2" applyNumberFormat="1" applyFont="1" applyBorder="1" applyAlignment="1"/>
    <xf numFmtId="43" fontId="9" fillId="0" borderId="9" xfId="2" applyFont="1" applyBorder="1" applyAlignment="1">
      <alignment horizontal="center"/>
    </xf>
    <xf numFmtId="4" fontId="9" fillId="0" borderId="19" xfId="2" applyNumberFormat="1" applyFont="1" applyBorder="1" applyAlignment="1"/>
    <xf numFmtId="4" fontId="71" fillId="0" borderId="18" xfId="2" applyNumberFormat="1" applyFont="1" applyBorder="1" applyAlignment="1"/>
    <xf numFmtId="4" fontId="71" fillId="0" borderId="19" xfId="2" applyNumberFormat="1" applyFont="1" applyBorder="1" applyAlignment="1"/>
    <xf numFmtId="0" fontId="15" fillId="8" borderId="0" xfId="4" applyFont="1" applyFill="1" applyAlignment="1">
      <alignment horizontal="center"/>
    </xf>
    <xf numFmtId="0" fontId="9" fillId="0" borderId="9" xfId="4" applyBorder="1" applyAlignment="1">
      <alignment horizontal="center"/>
    </xf>
    <xf numFmtId="4" fontId="9" fillId="0" borderId="109" xfId="2" applyNumberFormat="1" applyFont="1" applyBorder="1" applyAlignment="1"/>
    <xf numFmtId="4" fontId="9" fillId="0" borderId="98" xfId="2" applyNumberFormat="1" applyFont="1" applyBorder="1" applyAlignment="1"/>
    <xf numFmtId="4" fontId="9" fillId="0" borderId="86" xfId="2" applyNumberFormat="1" applyFont="1" applyBorder="1" applyAlignment="1"/>
    <xf numFmtId="4" fontId="9" fillId="0" borderId="58" xfId="2" applyNumberFormat="1" applyFont="1" applyBorder="1" applyAlignment="1"/>
    <xf numFmtId="0" fontId="8" fillId="0" borderId="9" xfId="4" applyFont="1" applyBorder="1" applyAlignment="1">
      <alignment horizontal="center"/>
    </xf>
    <xf numFmtId="0" fontId="28" fillId="0" borderId="25" xfId="4" applyFont="1" applyBorder="1" applyAlignment="1">
      <alignment horizontal="center"/>
    </xf>
    <xf numFmtId="0" fontId="28" fillId="0" borderId="12" xfId="4" applyFont="1" applyBorder="1" applyAlignment="1">
      <alignment horizontal="center"/>
    </xf>
    <xf numFmtId="0" fontId="28" fillId="0" borderId="40" xfId="4" applyFont="1" applyBorder="1" applyAlignment="1">
      <alignment horizontal="center"/>
    </xf>
    <xf numFmtId="0" fontId="9" fillId="0" borderId="8" xfId="4" applyBorder="1"/>
    <xf numFmtId="0" fontId="9" fillId="0" borderId="0" xfId="4" applyAlignment="1">
      <alignment horizontal="left" indent="1"/>
    </xf>
    <xf numFmtId="39" fontId="11" fillId="0" borderId="18" xfId="2" applyNumberFormat="1" applyFont="1" applyBorder="1" applyAlignment="1">
      <alignment horizontal="center"/>
    </xf>
    <xf numFmtId="39" fontId="11" fillId="0" borderId="19" xfId="2" applyNumberFormat="1" applyFont="1" applyBorder="1" applyAlignment="1">
      <alignment horizontal="center"/>
    </xf>
    <xf numFmtId="40" fontId="11" fillId="0" borderId="109" xfId="2" applyNumberFormat="1" applyFont="1" applyBorder="1" applyAlignment="1">
      <alignment horizontal="center"/>
    </xf>
    <xf numFmtId="40" fontId="11" fillId="0" borderId="115" xfId="2" applyNumberFormat="1" applyFont="1" applyBorder="1" applyAlignment="1">
      <alignment horizontal="center"/>
    </xf>
    <xf numFmtId="40" fontId="8" fillId="0" borderId="9" xfId="4" applyNumberFormat="1" applyFont="1" applyBorder="1" applyAlignment="1">
      <alignment horizontal="center"/>
    </xf>
    <xf numFmtId="40" fontId="11" fillId="0" borderId="18" xfId="2" applyNumberFormat="1" applyFont="1" applyBorder="1" applyAlignment="1">
      <alignment horizontal="center"/>
    </xf>
    <xf numFmtId="40" fontId="11" fillId="0" borderId="19" xfId="2" applyNumberFormat="1" applyFont="1" applyBorder="1" applyAlignment="1">
      <alignment horizontal="center"/>
    </xf>
    <xf numFmtId="40" fontId="11" fillId="0" borderId="86" xfId="2" applyNumberFormat="1" applyFont="1" applyBorder="1" applyAlignment="1">
      <alignment horizontal="center"/>
    </xf>
    <xf numFmtId="40" fontId="11" fillId="0" borderId="53" xfId="2" applyNumberFormat="1" applyFont="1" applyBorder="1" applyAlignment="1">
      <alignment horizontal="center"/>
    </xf>
    <xf numFmtId="40" fontId="8" fillId="0" borderId="12" xfId="4" applyNumberFormat="1" applyFont="1" applyBorder="1" applyAlignment="1">
      <alignment horizontal="center"/>
    </xf>
    <xf numFmtId="0" fontId="9" fillId="0" borderId="18" xfId="4" applyBorder="1" applyAlignment="1">
      <alignment horizontal="center" vertical="center" wrapText="1"/>
    </xf>
    <xf numFmtId="0" fontId="9" fillId="0" borderId="19" xfId="4" applyBorder="1" applyAlignment="1">
      <alignment horizontal="center" vertical="center" wrapText="1"/>
    </xf>
    <xf numFmtId="0" fontId="9" fillId="0" borderId="18" xfId="4" applyBorder="1" applyAlignment="1">
      <alignment horizontal="center" wrapText="1"/>
    </xf>
    <xf numFmtId="0" fontId="9" fillId="0" borderId="1" xfId="4" applyBorder="1" applyAlignment="1">
      <alignment horizontal="center" wrapText="1"/>
    </xf>
    <xf numFmtId="0" fontId="9" fillId="0" borderId="19" xfId="4" applyBorder="1" applyAlignment="1">
      <alignment horizontal="center" wrapText="1"/>
    </xf>
    <xf numFmtId="49" fontId="9" fillId="0" borderId="18" xfId="4" applyNumberFormat="1" applyBorder="1" applyAlignment="1">
      <alignment horizontal="center"/>
    </xf>
    <xf numFmtId="49" fontId="9" fillId="0" borderId="19" xfId="4" applyNumberFormat="1" applyBorder="1" applyAlignment="1">
      <alignment horizontal="center"/>
    </xf>
    <xf numFmtId="49" fontId="9" fillId="0" borderId="1" xfId="4" applyNumberFormat="1" applyBorder="1" applyAlignment="1">
      <alignment horizontal="center"/>
    </xf>
    <xf numFmtId="49" fontId="8" fillId="0" borderId="18" xfId="4" applyNumberFormat="1" applyFont="1" applyBorder="1" applyAlignment="1">
      <alignment horizontal="center"/>
    </xf>
    <xf numFmtId="49" fontId="8" fillId="0" borderId="1" xfId="4" applyNumberFormat="1" applyFont="1" applyBorder="1" applyAlignment="1">
      <alignment horizontal="center"/>
    </xf>
    <xf numFmtId="49" fontId="8" fillId="0" borderId="19" xfId="4" applyNumberFormat="1" applyFont="1" applyBorder="1" applyAlignment="1">
      <alignment horizontal="center"/>
    </xf>
    <xf numFmtId="0" fontId="11" fillId="0" borderId="12" xfId="4" applyFont="1" applyBorder="1" applyAlignment="1">
      <alignment horizontal="center" vertical="top"/>
    </xf>
    <xf numFmtId="49" fontId="123" fillId="0" borderId="0" xfId="16" applyNumberFormat="1" applyAlignment="1"/>
    <xf numFmtId="49" fontId="133" fillId="0" borderId="0" xfId="4" quotePrefix="1" applyNumberFormat="1" applyFont="1"/>
    <xf numFmtId="49" fontId="120" fillId="0" borderId="9" xfId="4" applyNumberFormat="1" applyFont="1" applyBorder="1" applyAlignment="1">
      <alignment horizontal="center"/>
    </xf>
    <xf numFmtId="0" fontId="118" fillId="0" borderId="18" xfId="4" applyFont="1" applyBorder="1" applyAlignment="1">
      <alignment horizontal="center"/>
    </xf>
    <xf numFmtId="0" fontId="118" fillId="0" borderId="1" xfId="4" applyFont="1" applyBorder="1" applyAlignment="1">
      <alignment horizontal="center"/>
    </xf>
    <xf numFmtId="0" fontId="118" fillId="0" borderId="19" xfId="4" applyFont="1" applyBorder="1" applyAlignment="1">
      <alignment horizontal="center"/>
    </xf>
    <xf numFmtId="0" fontId="20" fillId="0" borderId="18" xfId="4" applyFont="1" applyBorder="1" applyAlignment="1">
      <alignment horizontal="center"/>
    </xf>
    <xf numFmtId="0" fontId="20" fillId="0" borderId="1" xfId="4" applyFont="1" applyBorder="1" applyAlignment="1">
      <alignment horizontal="center"/>
    </xf>
    <xf numFmtId="0" fontId="20" fillId="0" borderId="19" xfId="4" applyFont="1" applyBorder="1" applyAlignment="1">
      <alignment horizontal="center"/>
    </xf>
    <xf numFmtId="0" fontId="9" fillId="0" borderId="17" xfId="4" applyBorder="1" applyAlignment="1">
      <alignment horizontal="center" vertical="center"/>
    </xf>
    <xf numFmtId="0" fontId="9" fillId="0" borderId="9" xfId="4" applyBorder="1" applyAlignment="1">
      <alignment horizontal="center" vertical="center"/>
    </xf>
    <xf numFmtId="0" fontId="9" fillId="0" borderId="39" xfId="4" applyBorder="1" applyAlignment="1">
      <alignment horizontal="center" vertical="center"/>
    </xf>
    <xf numFmtId="37" fontId="9" fillId="0" borderId="1" xfId="4" applyNumberFormat="1" applyBorder="1" applyAlignment="1">
      <alignment horizontal="center" vertical="center"/>
    </xf>
    <xf numFmtId="0" fontId="8" fillId="0" borderId="0" xfId="4" applyFont="1" applyAlignment="1">
      <alignment horizontal="center"/>
    </xf>
    <xf numFmtId="0" fontId="8" fillId="0" borderId="87" xfId="4" applyFont="1" applyBorder="1" applyAlignment="1">
      <alignment horizontal="center"/>
    </xf>
    <xf numFmtId="0" fontId="10" fillId="0" borderId="87" xfId="4" applyFont="1" applyBorder="1" applyAlignment="1">
      <alignment horizontal="center"/>
    </xf>
    <xf numFmtId="0" fontId="10" fillId="0" borderId="9" xfId="4" applyFont="1" applyBorder="1" applyAlignment="1">
      <alignment horizontal="center" vertical="top"/>
    </xf>
    <xf numFmtId="0" fontId="18" fillId="18" borderId="0" xfId="4" applyFont="1" applyFill="1" applyAlignment="1">
      <alignment horizontal="center" vertical="top"/>
    </xf>
    <xf numFmtId="0" fontId="12" fillId="0" borderId="0" xfId="4" applyFont="1" applyAlignment="1">
      <alignment horizontal="center" vertical="top"/>
    </xf>
    <xf numFmtId="49" fontId="10" fillId="0" borderId="9" xfId="4" applyNumberFormat="1" applyFont="1" applyBorder="1" applyAlignment="1">
      <alignment horizontal="center"/>
    </xf>
    <xf numFmtId="0" fontId="17" fillId="18" borderId="0" xfId="4" applyFont="1" applyFill="1" applyAlignment="1">
      <alignment horizontal="center" wrapText="1"/>
    </xf>
    <xf numFmtId="0" fontId="9" fillId="18" borderId="0" xfId="4" applyFill="1" applyAlignment="1">
      <alignment horizontal="center" wrapText="1"/>
    </xf>
    <xf numFmtId="49" fontId="130" fillId="0" borderId="18" xfId="4" applyNumberFormat="1" applyFont="1" applyBorder="1" applyAlignment="1">
      <alignment horizontal="center"/>
    </xf>
    <xf numFmtId="49" fontId="130" fillId="0" borderId="1" xfId="4" applyNumberFormat="1" applyFont="1" applyBorder="1" applyAlignment="1">
      <alignment horizontal="center"/>
    </xf>
    <xf numFmtId="49" fontId="130" fillId="0" borderId="19" xfId="4" applyNumberFormat="1" applyFont="1" applyBorder="1" applyAlignment="1">
      <alignment horizontal="center"/>
    </xf>
    <xf numFmtId="38" fontId="118" fillId="0" borderId="18" xfId="2" applyNumberFormat="1" applyFont="1" applyBorder="1" applyAlignment="1">
      <alignment horizontal="center"/>
    </xf>
    <xf numFmtId="38" fontId="118" fillId="0" borderId="19" xfId="2" applyNumberFormat="1" applyFont="1" applyBorder="1" applyAlignment="1">
      <alignment horizontal="center"/>
    </xf>
    <xf numFmtId="166" fontId="9" fillId="0" borderId="18" xfId="4" applyNumberFormat="1" applyBorder="1" applyAlignment="1">
      <alignment horizontal="center"/>
    </xf>
    <xf numFmtId="166" fontId="9" fillId="0" borderId="19" xfId="4" applyNumberFormat="1" applyBorder="1" applyAlignment="1">
      <alignment horizontal="center"/>
    </xf>
    <xf numFmtId="49" fontId="130" fillId="19" borderId="18" xfId="4" applyNumberFormat="1" applyFont="1" applyFill="1" applyBorder="1" applyAlignment="1">
      <alignment horizontal="center"/>
    </xf>
    <xf numFmtId="49" fontId="130" fillId="19" borderId="1" xfId="4" applyNumberFormat="1" applyFont="1" applyFill="1" applyBorder="1" applyAlignment="1">
      <alignment horizontal="center"/>
    </xf>
    <xf numFmtId="49" fontId="130" fillId="19" borderId="19" xfId="4" applyNumberFormat="1" applyFont="1" applyFill="1" applyBorder="1" applyAlignment="1">
      <alignment horizontal="center"/>
    </xf>
    <xf numFmtId="0" fontId="9" fillId="0" borderId="25" xfId="4" applyBorder="1" applyAlignment="1">
      <alignment horizontal="center"/>
    </xf>
    <xf numFmtId="0" fontId="9" fillId="0" borderId="12" xfId="4" applyBorder="1" applyAlignment="1">
      <alignment horizontal="center"/>
    </xf>
    <xf numFmtId="0" fontId="9" fillId="0" borderId="40" xfId="4" applyBorder="1" applyAlignment="1">
      <alignment horizontal="center"/>
    </xf>
    <xf numFmtId="0" fontId="10" fillId="0" borderId="10" xfId="4" applyFont="1" applyBorder="1" applyAlignment="1">
      <alignment horizontal="center" wrapText="1"/>
    </xf>
    <xf numFmtId="0" fontId="10" fillId="0" borderId="0" xfId="4" applyFont="1" applyAlignment="1">
      <alignment horizontal="center" wrapText="1"/>
    </xf>
    <xf numFmtId="49" fontId="20" fillId="0" borderId="18" xfId="4" applyNumberFormat="1" applyFont="1" applyBorder="1" applyAlignment="1">
      <alignment horizontal="center"/>
    </xf>
    <xf numFmtId="49" fontId="20" fillId="0" borderId="19" xfId="4" applyNumberFormat="1" applyFont="1" applyBorder="1" applyAlignment="1">
      <alignment horizontal="center"/>
    </xf>
    <xf numFmtId="3" fontId="20" fillId="0" borderId="18" xfId="4" applyNumberFormat="1" applyFont="1" applyBorder="1" applyAlignment="1">
      <alignment horizontal="center"/>
    </xf>
    <xf numFmtId="3" fontId="20" fillId="0" borderId="1" xfId="4" applyNumberFormat="1" applyFont="1" applyBorder="1" applyAlignment="1">
      <alignment horizontal="center"/>
    </xf>
    <xf numFmtId="3" fontId="20" fillId="0" borderId="19" xfId="4" applyNumberFormat="1" applyFont="1" applyBorder="1" applyAlignment="1">
      <alignment horizontal="center"/>
    </xf>
    <xf numFmtId="37" fontId="9" fillId="0" borderId="17" xfId="4" applyNumberFormat="1" applyBorder="1" applyAlignment="1">
      <alignment horizontal="center" vertical="center" wrapText="1"/>
    </xf>
    <xf numFmtId="37" fontId="9" fillId="0" borderId="9" xfId="4" applyNumberFormat="1" applyBorder="1" applyAlignment="1">
      <alignment horizontal="center" vertical="center" wrapText="1"/>
    </xf>
    <xf numFmtId="38" fontId="0" fillId="5" borderId="0" xfId="0" applyNumberFormat="1" applyFill="1" applyAlignment="1">
      <alignment horizontal="left"/>
    </xf>
    <xf numFmtId="0" fontId="0" fillId="5" borderId="0" xfId="0" applyFill="1" applyAlignment="1">
      <alignment horizontal="left"/>
    </xf>
    <xf numFmtId="0" fontId="35" fillId="0" borderId="0" xfId="0" applyFont="1" applyAlignment="1">
      <alignment horizontal="center"/>
    </xf>
    <xf numFmtId="0" fontId="36" fillId="0" borderId="0" xfId="0" applyFont="1" applyAlignment="1">
      <alignment horizontal="left" vertical="top" wrapText="1"/>
    </xf>
    <xf numFmtId="0" fontId="73" fillId="0" borderId="0" xfId="0" applyFont="1" applyAlignment="1">
      <alignment horizontal="left" indent="2"/>
    </xf>
    <xf numFmtId="0" fontId="31" fillId="0" borderId="0" xfId="0" applyFont="1" applyAlignment="1">
      <alignment horizontal="center"/>
    </xf>
    <xf numFmtId="0" fontId="74" fillId="0" borderId="9" xfId="0" applyFont="1" applyBorder="1" applyAlignment="1">
      <alignment horizontal="left"/>
    </xf>
    <xf numFmtId="0" fontId="36" fillId="0" borderId="0" xfId="0" applyFont="1"/>
    <xf numFmtId="0" fontId="0" fillId="0" borderId="0" xfId="0"/>
    <xf numFmtId="0" fontId="35" fillId="0" borderId="0" xfId="0" applyFont="1" applyAlignment="1">
      <alignment horizontal="left"/>
    </xf>
    <xf numFmtId="0" fontId="40" fillId="0" borderId="0" xfId="0" applyFont="1" applyAlignment="1">
      <alignment horizontal="center"/>
    </xf>
    <xf numFmtId="0" fontId="13" fillId="20" borderId="0" xfId="0" applyFont="1" applyFill="1" applyAlignment="1">
      <alignment horizontal="center"/>
    </xf>
    <xf numFmtId="0" fontId="11" fillId="20" borderId="0" xfId="0" applyFont="1" applyFill="1" applyAlignment="1">
      <alignment horizontal="center"/>
    </xf>
    <xf numFmtId="0" fontId="11" fillId="20" borderId="0" xfId="0" applyFont="1" applyFill="1" applyAlignment="1">
      <alignment horizontal="right"/>
    </xf>
    <xf numFmtId="0" fontId="11" fillId="20" borderId="0" xfId="0" applyFont="1" applyFill="1" applyAlignment="1">
      <alignment horizontal="center" vertical="top"/>
    </xf>
    <xf numFmtId="0" fontId="11" fillId="20" borderId="0" xfId="0" applyFont="1" applyFill="1" applyAlignment="1">
      <alignment horizontal="left" vertical="top"/>
    </xf>
    <xf numFmtId="0" fontId="29" fillId="0" borderId="0" xfId="4" applyFont="1" applyAlignment="1">
      <alignment horizontal="right"/>
    </xf>
    <xf numFmtId="0" fontId="29" fillId="0" borderId="0" xfId="4" applyFont="1" applyAlignment="1">
      <alignment horizontal="center"/>
    </xf>
    <xf numFmtId="0" fontId="15" fillId="0" borderId="25" xfId="4" applyFont="1" applyBorder="1" applyAlignment="1">
      <alignment horizontal="center"/>
    </xf>
    <xf numFmtId="0" fontId="15" fillId="0" borderId="12" xfId="4" applyFont="1" applyBorder="1" applyAlignment="1">
      <alignment horizontal="center"/>
    </xf>
    <xf numFmtId="0" fontId="15" fillId="0" borderId="40" xfId="4" applyFont="1" applyBorder="1" applyAlignment="1">
      <alignment horizontal="center"/>
    </xf>
    <xf numFmtId="0" fontId="9" fillId="0" borderId="10" xfId="4" applyBorder="1" applyAlignment="1">
      <alignment horizontal="center"/>
    </xf>
    <xf numFmtId="0" fontId="9" fillId="0" borderId="0" xfId="4" applyAlignment="1">
      <alignment horizontal="center"/>
    </xf>
    <xf numFmtId="0" fontId="9" fillId="0" borderId="15" xfId="4" applyBorder="1" applyAlignment="1">
      <alignment horizontal="center"/>
    </xf>
    <xf numFmtId="0" fontId="29" fillId="0" borderId="15" xfId="4" applyFont="1" applyBorder="1" applyAlignment="1">
      <alignment horizontal="center"/>
    </xf>
    <xf numFmtId="0" fontId="10" fillId="0" borderId="0" xfId="4" applyFont="1" applyAlignment="1">
      <alignment horizontal="right"/>
    </xf>
    <xf numFmtId="0" fontId="9" fillId="0" borderId="0" xfId="4"/>
    <xf numFmtId="38" fontId="71" fillId="0" borderId="109" xfId="1" applyNumberFormat="1" applyFont="1" applyBorder="1" applyAlignment="1">
      <alignment horizontal="center"/>
    </xf>
    <xf numFmtId="38" fontId="71" fillId="0" borderId="41" xfId="1" applyNumberFormat="1" applyFont="1" applyBorder="1" applyAlignment="1">
      <alignment horizontal="center"/>
    </xf>
    <xf numFmtId="0" fontId="7" fillId="0" borderId="10" xfId="4" applyFont="1" applyBorder="1" applyAlignment="1">
      <alignment horizontal="center"/>
    </xf>
    <xf numFmtId="0" fontId="7" fillId="0" borderId="0" xfId="4" applyFont="1" applyAlignment="1">
      <alignment horizontal="center"/>
    </xf>
    <xf numFmtId="0" fontId="7" fillId="0" borderId="15" xfId="4" applyFont="1" applyBorder="1" applyAlignment="1">
      <alignment horizontal="center"/>
    </xf>
    <xf numFmtId="0" fontId="10" fillId="0" borderId="10" xfId="4" applyFont="1" applyBorder="1" applyAlignment="1">
      <alignment horizontal="left" vertical="top"/>
    </xf>
    <xf numFmtId="0" fontId="10" fillId="0" borderId="0" xfId="4" applyFont="1" applyAlignment="1">
      <alignment horizontal="left" vertical="top"/>
    </xf>
    <xf numFmtId="0" fontId="10" fillId="0" borderId="0" xfId="4" applyFont="1" applyAlignment="1">
      <alignment horizontal="center"/>
    </xf>
    <xf numFmtId="0" fontId="10" fillId="0" borderId="15" xfId="4" applyFont="1" applyBorder="1" applyAlignment="1">
      <alignment horizontal="center"/>
    </xf>
    <xf numFmtId="0" fontId="71" fillId="0" borderId="93" xfId="4" applyFont="1" applyBorder="1" applyAlignment="1">
      <alignment horizontal="center"/>
    </xf>
    <xf numFmtId="3" fontId="71" fillId="0" borderId="140" xfId="4" applyNumberFormat="1" applyFont="1" applyBorder="1" applyAlignment="1">
      <alignment horizontal="center"/>
    </xf>
    <xf numFmtId="0" fontId="71" fillId="0" borderId="15" xfId="4" applyFont="1" applyBorder="1" applyAlignment="1">
      <alignment horizontal="center"/>
    </xf>
    <xf numFmtId="0" fontId="9" fillId="0" borderId="94" xfId="4" applyBorder="1" applyAlignment="1">
      <alignment horizontal="center"/>
    </xf>
    <xf numFmtId="0" fontId="9" fillId="0" borderId="137" xfId="4" applyBorder="1" applyAlignment="1">
      <alignment horizontal="center"/>
    </xf>
    <xf numFmtId="0" fontId="9" fillId="0" borderId="93" xfId="4" applyBorder="1" applyAlignment="1">
      <alignment horizontal="center"/>
    </xf>
    <xf numFmtId="0" fontId="9" fillId="0" borderId="109" xfId="4" applyBorder="1" applyAlignment="1">
      <alignment horizontal="center"/>
    </xf>
    <xf numFmtId="0" fontId="9" fillId="0" borderId="41" xfId="4" applyBorder="1" applyAlignment="1">
      <alignment horizontal="center"/>
    </xf>
    <xf numFmtId="0" fontId="10" fillId="0" borderId="86" xfId="8" applyFont="1" applyBorder="1" applyAlignment="1">
      <alignment horizontal="center"/>
    </xf>
    <xf numFmtId="0" fontId="10" fillId="0" borderId="53" xfId="8" applyFont="1" applyBorder="1" applyAlignment="1">
      <alignment horizontal="center"/>
    </xf>
    <xf numFmtId="170" fontId="9" fillId="0" borderId="86" xfId="3" applyNumberFormat="1" applyFont="1" applyFill="1" applyBorder="1" applyAlignment="1">
      <alignment horizontal="center"/>
    </xf>
    <xf numFmtId="170" fontId="9" fillId="0" borderId="54" xfId="3" applyNumberFormat="1" applyFont="1" applyFill="1" applyBorder="1" applyAlignment="1">
      <alignment horizontal="center"/>
    </xf>
    <xf numFmtId="170" fontId="9" fillId="0" borderId="18" xfId="3" applyNumberFormat="1" applyFont="1" applyFill="1" applyBorder="1" applyAlignment="1">
      <alignment horizontal="center"/>
    </xf>
    <xf numFmtId="170" fontId="9" fillId="0" borderId="19" xfId="3" applyNumberFormat="1" applyFont="1" applyFill="1" applyBorder="1" applyAlignment="1">
      <alignment horizontal="center"/>
    </xf>
    <xf numFmtId="170" fontId="9" fillId="0" borderId="43" xfId="3" applyNumberFormat="1" applyFont="1" applyFill="1" applyBorder="1" applyAlignment="1">
      <alignment horizontal="center"/>
    </xf>
    <xf numFmtId="170" fontId="9" fillId="0" borderId="25" xfId="3" applyNumberFormat="1" applyFont="1" applyFill="1" applyBorder="1" applyAlignment="1">
      <alignment horizontal="center"/>
    </xf>
    <xf numFmtId="170" fontId="9" fillId="0" borderId="40" xfId="3" applyNumberFormat="1" applyFont="1" applyFill="1" applyBorder="1" applyAlignment="1">
      <alignment horizontal="center"/>
    </xf>
    <xf numFmtId="0" fontId="9" fillId="0" borderId="99" xfId="8" applyFont="1" applyBorder="1" applyAlignment="1">
      <alignment horizontal="center"/>
    </xf>
    <xf numFmtId="0" fontId="9" fillId="0" borderId="19" xfId="8" applyFont="1" applyBorder="1" applyAlignment="1">
      <alignment horizontal="center"/>
    </xf>
    <xf numFmtId="0" fontId="10" fillId="0" borderId="100" xfId="8" applyFont="1" applyBorder="1" applyAlignment="1">
      <alignment horizontal="center"/>
    </xf>
    <xf numFmtId="0" fontId="10" fillId="0" borderId="47" xfId="8" applyFont="1" applyBorder="1" applyAlignment="1">
      <alignment horizontal="center"/>
    </xf>
    <xf numFmtId="0" fontId="10" fillId="0" borderId="101" xfId="8" applyFont="1" applyBorder="1" applyAlignment="1">
      <alignment horizontal="center"/>
    </xf>
    <xf numFmtId="0" fontId="9" fillId="0" borderId="131" xfId="8" applyFont="1" applyBorder="1" applyAlignment="1">
      <alignment horizontal="center"/>
    </xf>
    <xf numFmtId="0" fontId="9" fillId="0" borderId="15" xfId="8" applyFont="1" applyBorder="1" applyAlignment="1">
      <alignment horizontal="center"/>
    </xf>
    <xf numFmtId="0" fontId="9" fillId="0" borderId="52" xfId="8" applyFont="1" applyBorder="1" applyAlignment="1">
      <alignment horizontal="center"/>
    </xf>
    <xf numFmtId="49" fontId="9" fillId="0" borderId="131" xfId="8" applyNumberFormat="1" applyFont="1" applyBorder="1" applyAlignment="1">
      <alignment horizontal="center"/>
    </xf>
    <xf numFmtId="49" fontId="9" fillId="0" borderId="15" xfId="8" applyNumberFormat="1" applyFont="1" applyBorder="1" applyAlignment="1">
      <alignment horizontal="center"/>
    </xf>
    <xf numFmtId="0" fontId="9" fillId="0" borderId="96" xfId="8" applyFont="1" applyBorder="1" applyAlignment="1">
      <alignment horizontal="left"/>
    </xf>
    <xf numFmtId="0" fontId="9" fillId="0" borderId="97" xfId="8" applyFont="1" applyBorder="1" applyAlignment="1">
      <alignment horizontal="left"/>
    </xf>
    <xf numFmtId="0" fontId="9" fillId="0" borderId="74" xfId="8" applyFont="1" applyBorder="1" applyAlignment="1">
      <alignment horizontal="left"/>
    </xf>
    <xf numFmtId="0" fontId="9" fillId="0" borderId="75" xfId="8" applyFont="1" applyBorder="1" applyAlignment="1">
      <alignment horizontal="left"/>
    </xf>
    <xf numFmtId="0" fontId="9" fillId="0" borderId="98" xfId="8" applyFont="1" applyBorder="1" applyAlignment="1">
      <alignment horizontal="center"/>
    </xf>
    <xf numFmtId="0" fontId="10" fillId="0" borderId="57" xfId="8" applyFont="1" applyBorder="1" applyAlignment="1">
      <alignment horizontal="center"/>
    </xf>
    <xf numFmtId="0" fontId="10" fillId="0" borderId="8" xfId="8" applyFont="1" applyBorder="1" applyAlignment="1">
      <alignment horizontal="center"/>
    </xf>
    <xf numFmtId="0" fontId="10" fillId="0" borderId="32" xfId="8" applyFont="1" applyBorder="1" applyAlignment="1">
      <alignment horizontal="center"/>
    </xf>
    <xf numFmtId="0" fontId="9" fillId="0" borderId="69" xfId="8" applyFont="1" applyBorder="1" applyAlignment="1">
      <alignment horizontal="left"/>
    </xf>
    <xf numFmtId="0" fontId="9" fillId="0" borderId="102" xfId="8" applyFont="1" applyBorder="1" applyAlignment="1">
      <alignment horizontal="left"/>
    </xf>
    <xf numFmtId="0" fontId="10" fillId="0" borderId="98" xfId="8" applyFont="1" applyBorder="1" applyAlignment="1">
      <alignment horizontal="center"/>
    </xf>
    <xf numFmtId="0" fontId="10" fillId="0" borderId="41" xfId="8" applyFont="1" applyBorder="1" applyAlignment="1">
      <alignment horizontal="center"/>
    </xf>
    <xf numFmtId="0" fontId="10" fillId="0" borderId="100" xfId="8" applyFont="1" applyBorder="1" applyAlignment="1">
      <alignment horizontal="left"/>
    </xf>
    <xf numFmtId="0" fontId="10" fillId="0" borderId="48" xfId="8" applyFont="1" applyBorder="1" applyAlignment="1">
      <alignment horizontal="left"/>
    </xf>
    <xf numFmtId="0" fontId="9" fillId="0" borderId="34" xfId="8" applyFont="1" applyBorder="1" applyAlignment="1">
      <alignment horizontal="left" vertical="center" wrapText="1"/>
    </xf>
    <xf numFmtId="0" fontId="9" fillId="0" borderId="15" xfId="8" applyFont="1" applyBorder="1" applyAlignment="1">
      <alignment horizontal="left" vertical="center" wrapText="1"/>
    </xf>
    <xf numFmtId="0" fontId="20" fillId="0" borderId="99" xfId="8" applyFont="1" applyBorder="1" applyAlignment="1">
      <alignment horizontal="left" vertical="center" wrapText="1"/>
    </xf>
    <xf numFmtId="0" fontId="9" fillId="0" borderId="19" xfId="8" applyFont="1" applyBorder="1" applyAlignment="1">
      <alignment horizontal="left" vertical="center" wrapText="1"/>
    </xf>
    <xf numFmtId="0" fontId="9" fillId="0" borderId="99" xfId="8" applyFont="1" applyBorder="1" applyAlignment="1">
      <alignment horizontal="left"/>
    </xf>
    <xf numFmtId="0" fontId="9" fillId="0" borderId="19" xfId="8" applyFont="1" applyBorder="1" applyAlignment="1">
      <alignment horizontal="left"/>
    </xf>
    <xf numFmtId="0" fontId="9" fillId="0" borderId="84" xfId="8" applyFont="1" applyBorder="1" applyAlignment="1">
      <alignment horizontal="center" vertical="center" wrapText="1"/>
    </xf>
    <xf numFmtId="0" fontId="9" fillId="0" borderId="108" xfId="8" applyFont="1" applyBorder="1" applyAlignment="1">
      <alignment horizontal="center" vertical="center" wrapText="1"/>
    </xf>
    <xf numFmtId="0" fontId="9" fillId="0" borderId="83" xfId="8" applyFont="1" applyBorder="1" applyAlignment="1">
      <alignment horizontal="left" vertical="center" wrapText="1"/>
    </xf>
    <xf numFmtId="0" fontId="9" fillId="0" borderId="40" xfId="8" applyFont="1" applyBorder="1" applyAlignment="1">
      <alignment horizontal="left" vertical="center" wrapText="1"/>
    </xf>
    <xf numFmtId="0" fontId="9" fillId="0" borderId="99" xfId="8" applyFont="1" applyBorder="1" applyAlignment="1">
      <alignment horizontal="left" vertical="center" wrapText="1"/>
    </xf>
    <xf numFmtId="0" fontId="7" fillId="0" borderId="0" xfId="8" applyFont="1" applyAlignment="1">
      <alignment horizontal="left"/>
    </xf>
    <xf numFmtId="0" fontId="9" fillId="0" borderId="116" xfId="8" applyFont="1" applyBorder="1" applyAlignment="1">
      <alignment horizontal="left"/>
    </xf>
    <xf numFmtId="0" fontId="9" fillId="0" borderId="58" xfId="8" applyFont="1" applyBorder="1" applyAlignment="1">
      <alignment horizontal="left"/>
    </xf>
    <xf numFmtId="0" fontId="9" fillId="0" borderId="54" xfId="8" applyFont="1" applyBorder="1" applyAlignment="1">
      <alignment horizontal="left"/>
    </xf>
    <xf numFmtId="0" fontId="10" fillId="0" borderId="83" xfId="8" applyFont="1" applyBorder="1" applyAlignment="1">
      <alignment horizontal="center" vertical="center" wrapText="1"/>
    </xf>
    <xf numFmtId="0" fontId="10" fillId="0" borderId="111" xfId="8" applyFont="1" applyBorder="1" applyAlignment="1">
      <alignment horizontal="center" vertical="center" wrapText="1"/>
    </xf>
    <xf numFmtId="3" fontId="9" fillId="0" borderId="86" xfId="8" applyNumberFormat="1" applyFont="1" applyBorder="1" applyAlignment="1">
      <alignment horizontal="center"/>
    </xf>
    <xf numFmtId="3" fontId="9" fillId="0" borderId="53" xfId="8" applyNumberFormat="1" applyFont="1" applyBorder="1" applyAlignment="1">
      <alignment horizontal="center"/>
    </xf>
    <xf numFmtId="3" fontId="9" fillId="0" borderId="54" xfId="8" applyNumberFormat="1" applyFont="1" applyBorder="1" applyAlignment="1">
      <alignment horizontal="center"/>
    </xf>
    <xf numFmtId="49" fontId="9" fillId="0" borderId="17" xfId="8" applyNumberFormat="1" applyFont="1" applyBorder="1" applyAlignment="1">
      <alignment horizontal="center"/>
    </xf>
    <xf numFmtId="49" fontId="9" fillId="0" borderId="39" xfId="8" applyNumberFormat="1" applyFont="1" applyBorder="1"/>
    <xf numFmtId="49" fontId="9" fillId="0" borderId="42" xfId="8" applyNumberFormat="1" applyFont="1" applyBorder="1" applyAlignment="1">
      <alignment horizontal="center"/>
    </xf>
    <xf numFmtId="0" fontId="9" fillId="0" borderId="47" xfId="8" applyFont="1" applyBorder="1" applyAlignment="1">
      <alignment horizontal="center"/>
    </xf>
    <xf numFmtId="0" fontId="9" fillId="0" borderId="101" xfId="8" applyFont="1" applyBorder="1" applyAlignment="1">
      <alignment horizontal="center"/>
    </xf>
    <xf numFmtId="0" fontId="9" fillId="0" borderId="25" xfId="8" applyFont="1" applyBorder="1" applyAlignment="1">
      <alignment horizontal="center"/>
    </xf>
    <xf numFmtId="0" fontId="9" fillId="0" borderId="40" xfId="8" applyFont="1" applyBorder="1" applyAlignment="1">
      <alignment horizontal="center"/>
    </xf>
    <xf numFmtId="0" fontId="9" fillId="0" borderId="26" xfId="8" applyFont="1" applyBorder="1" applyAlignment="1">
      <alignment horizontal="center"/>
    </xf>
    <xf numFmtId="0" fontId="9" fillId="0" borderId="83" xfId="8" applyFont="1" applyBorder="1" applyAlignment="1">
      <alignment horizontal="center"/>
    </xf>
    <xf numFmtId="0" fontId="9" fillId="0" borderId="84" xfId="8" applyFont="1" applyBorder="1" applyAlignment="1">
      <alignment horizontal="left"/>
    </xf>
    <xf numFmtId="0" fontId="9" fillId="0" borderId="39" xfId="8" applyFont="1" applyBorder="1" applyAlignment="1">
      <alignment horizontal="left"/>
    </xf>
    <xf numFmtId="0" fontId="9" fillId="0" borderId="110" xfId="8" applyFont="1" applyBorder="1" applyAlignment="1">
      <alignment horizontal="left"/>
    </xf>
    <xf numFmtId="0" fontId="9" fillId="0" borderId="53" xfId="8" applyFont="1" applyBorder="1" applyAlignment="1">
      <alignment horizontal="left"/>
    </xf>
    <xf numFmtId="0" fontId="9" fillId="0" borderId="83" xfId="8" applyFont="1" applyBorder="1" applyAlignment="1">
      <alignment vertical="top" wrapText="1"/>
    </xf>
    <xf numFmtId="0" fontId="9" fillId="0" borderId="12" xfId="8" applyFont="1" applyBorder="1" applyAlignment="1">
      <alignment vertical="top" wrapText="1"/>
    </xf>
    <xf numFmtId="0" fontId="9" fillId="0" borderId="26" xfId="8" applyFont="1" applyBorder="1" applyAlignment="1">
      <alignment vertical="top" wrapText="1"/>
    </xf>
    <xf numFmtId="0" fontId="9" fillId="0" borderId="34" xfId="8" applyFont="1" applyBorder="1" applyAlignment="1">
      <alignment vertical="top" wrapText="1"/>
    </xf>
    <xf numFmtId="0" fontId="9" fillId="0" borderId="0" xfId="8" applyFont="1" applyAlignment="1">
      <alignment vertical="top" wrapText="1"/>
    </xf>
    <xf numFmtId="0" fontId="9" fillId="0" borderId="52" xfId="8" applyFont="1" applyBorder="1" applyAlignment="1">
      <alignment vertical="top" wrapText="1"/>
    </xf>
    <xf numFmtId="0" fontId="9" fillId="0" borderId="85" xfId="8" applyFont="1" applyBorder="1" applyAlignment="1">
      <alignment vertical="top" wrapText="1"/>
    </xf>
    <xf numFmtId="0" fontId="9" fillId="0" borderId="28" xfId="8" applyFont="1" applyBorder="1" applyAlignment="1">
      <alignment vertical="top" wrapText="1"/>
    </xf>
    <xf numFmtId="0" fontId="9" fillId="0" borderId="29" xfId="8" applyFont="1" applyBorder="1" applyAlignment="1">
      <alignment vertical="top" wrapText="1"/>
    </xf>
    <xf numFmtId="0" fontId="9" fillId="0" borderId="98" xfId="8" applyFont="1" applyBorder="1" applyAlignment="1">
      <alignment horizontal="left"/>
    </xf>
    <xf numFmtId="0" fontId="10" fillId="0" borderId="109" xfId="8" applyFont="1" applyBorder="1" applyAlignment="1">
      <alignment horizontal="center"/>
    </xf>
    <xf numFmtId="0" fontId="20" fillId="0" borderId="34" xfId="8" applyFont="1" applyBorder="1" applyAlignment="1">
      <alignment horizontal="left" vertical="center" wrapText="1"/>
    </xf>
    <xf numFmtId="0" fontId="9" fillId="0" borderId="105" xfId="8" applyFont="1" applyBorder="1" applyAlignment="1">
      <alignment horizontal="left" vertical="center" wrapText="1"/>
    </xf>
    <xf numFmtId="0" fontId="9" fillId="0" borderId="60" xfId="8" applyFont="1" applyBorder="1" applyAlignment="1">
      <alignment horizontal="left" vertical="center" wrapText="1"/>
    </xf>
    <xf numFmtId="0" fontId="7" fillId="0" borderId="13" xfId="8" applyFont="1" applyBorder="1" applyAlignment="1">
      <alignment horizontal="left"/>
    </xf>
    <xf numFmtId="0" fontId="9" fillId="0" borderId="123" xfId="8" applyFont="1" applyBorder="1" applyAlignment="1">
      <alignment horizontal="center"/>
    </xf>
    <xf numFmtId="0" fontId="9" fillId="0" borderId="31" xfId="8" applyFont="1" applyBorder="1" applyAlignment="1">
      <alignment horizontal="center"/>
    </xf>
    <xf numFmtId="0" fontId="9" fillId="0" borderId="32" xfId="8" applyFont="1" applyBorder="1" applyAlignment="1">
      <alignment horizontal="center"/>
    </xf>
    <xf numFmtId="0" fontId="9" fillId="0" borderId="124" xfId="8" applyFont="1" applyBorder="1" applyAlignment="1">
      <alignment horizontal="center"/>
    </xf>
    <xf numFmtId="0" fontId="9" fillId="0" borderId="102" xfId="8" applyFont="1" applyBorder="1" applyAlignment="1">
      <alignment horizontal="center"/>
    </xf>
    <xf numFmtId="0" fontId="9" fillId="0" borderId="125" xfId="8" applyFont="1" applyBorder="1" applyAlignment="1">
      <alignment horizontal="center"/>
    </xf>
    <xf numFmtId="171" fontId="9" fillId="0" borderId="131" xfId="8" applyNumberFormat="1" applyFont="1" applyBorder="1" applyAlignment="1">
      <alignment horizontal="center"/>
    </xf>
    <xf numFmtId="171" fontId="9" fillId="0" borderId="52" xfId="8" applyNumberFormat="1" applyFont="1" applyBorder="1" applyAlignment="1">
      <alignment horizontal="center"/>
    </xf>
    <xf numFmtId="0" fontId="9" fillId="0" borderId="43" xfId="8" applyFont="1" applyBorder="1" applyAlignment="1">
      <alignment horizontal="center"/>
    </xf>
    <xf numFmtId="0" fontId="10" fillId="0" borderId="110" xfId="8" applyFont="1" applyBorder="1" applyAlignment="1">
      <alignment horizontal="left"/>
    </xf>
    <xf numFmtId="0" fontId="10" fillId="0" borderId="53" xfId="8" applyFont="1" applyBorder="1" applyAlignment="1">
      <alignment horizontal="left"/>
    </xf>
    <xf numFmtId="0" fontId="9" fillId="0" borderId="83" xfId="8" applyFont="1" applyBorder="1" applyAlignment="1">
      <alignment horizontal="left" vertical="top" wrapText="1"/>
    </xf>
    <xf numFmtId="0" fontId="9" fillId="0" borderId="12" xfId="8" applyFont="1" applyBorder="1" applyAlignment="1">
      <alignment horizontal="left" vertical="top" wrapText="1"/>
    </xf>
    <xf numFmtId="0" fontId="9" fillId="0" borderId="26" xfId="8" applyFont="1" applyBorder="1" applyAlignment="1">
      <alignment horizontal="left" vertical="top" wrapText="1"/>
    </xf>
    <xf numFmtId="0" fontId="9" fillId="0" borderId="34" xfId="8" applyFont="1" applyBorder="1" applyAlignment="1">
      <alignment horizontal="left" vertical="top" wrapText="1"/>
    </xf>
    <xf numFmtId="0" fontId="9" fillId="0" borderId="0" xfId="8" applyFont="1" applyAlignment="1">
      <alignment horizontal="left" vertical="top" wrapText="1"/>
    </xf>
    <xf numFmtId="0" fontId="9" fillId="0" borderId="52" xfId="8" applyFont="1" applyBorder="1" applyAlignment="1">
      <alignment horizontal="left" vertical="top" wrapText="1"/>
    </xf>
    <xf numFmtId="0" fontId="9" fillId="0" borderId="85" xfId="8" applyFont="1" applyBorder="1" applyAlignment="1">
      <alignment horizontal="left" vertical="top" wrapText="1"/>
    </xf>
    <xf numFmtId="0" fontId="9" fillId="0" borderId="28" xfId="8" applyFont="1" applyBorder="1" applyAlignment="1">
      <alignment horizontal="left" vertical="top" wrapText="1"/>
    </xf>
    <xf numFmtId="0" fontId="9" fillId="0" borderId="29" xfId="8" applyFont="1" applyBorder="1" applyAlignment="1">
      <alignment horizontal="left" vertical="top" wrapText="1"/>
    </xf>
    <xf numFmtId="0" fontId="9" fillId="0" borderId="117" xfId="8" applyFont="1" applyBorder="1" applyAlignment="1">
      <alignment horizontal="left"/>
    </xf>
    <xf numFmtId="0" fontId="9" fillId="0" borderId="118" xfId="8" applyFont="1" applyBorder="1" applyAlignment="1">
      <alignment horizontal="left"/>
    </xf>
    <xf numFmtId="0" fontId="9" fillId="0" borderId="119" xfId="8" applyFont="1" applyBorder="1" applyAlignment="1">
      <alignment horizontal="left"/>
    </xf>
    <xf numFmtId="0" fontId="9" fillId="0" borderId="120" xfId="8" applyFont="1" applyBorder="1" applyAlignment="1">
      <alignment horizontal="left"/>
    </xf>
    <xf numFmtId="0" fontId="9" fillId="0" borderId="121" xfId="8" applyFont="1" applyBorder="1" applyAlignment="1">
      <alignment horizontal="left"/>
    </xf>
    <xf numFmtId="0" fontId="9" fillId="0" borderId="122" xfId="8" applyFont="1" applyBorder="1" applyAlignment="1">
      <alignment horizontal="left"/>
    </xf>
    <xf numFmtId="0" fontId="10" fillId="0" borderId="113" xfId="8" applyFont="1" applyBorder="1" applyAlignment="1">
      <alignment horizontal="left"/>
    </xf>
    <xf numFmtId="0" fontId="10" fillId="0" borderId="114" xfId="8" applyFont="1" applyBorder="1" applyAlignment="1">
      <alignment horizontal="left"/>
    </xf>
    <xf numFmtId="0" fontId="10" fillId="0" borderId="74" xfId="8" applyFont="1" applyBorder="1" applyAlignment="1">
      <alignment horizontal="left"/>
    </xf>
    <xf numFmtId="0" fontId="10" fillId="0" borderId="75" xfId="8" applyFont="1" applyBorder="1" applyAlignment="1">
      <alignment horizontal="left"/>
    </xf>
    <xf numFmtId="0" fontId="10" fillId="0" borderId="96" xfId="8" applyFont="1" applyBorder="1" applyAlignment="1">
      <alignment horizontal="left"/>
    </xf>
    <xf numFmtId="0" fontId="10" fillId="0" borderId="97" xfId="8" applyFont="1" applyBorder="1" applyAlignment="1">
      <alignment horizontal="left"/>
    </xf>
    <xf numFmtId="0" fontId="78" fillId="0" borderId="117" xfId="8" applyFont="1" applyBorder="1" applyAlignment="1">
      <alignment horizontal="left"/>
    </xf>
    <xf numFmtId="0" fontId="78" fillId="0" borderId="118" xfId="8" applyFont="1" applyBorder="1" applyAlignment="1">
      <alignment horizontal="left"/>
    </xf>
    <xf numFmtId="0" fontId="9" fillId="0" borderId="105" xfId="8" applyFont="1" applyBorder="1" applyAlignment="1">
      <alignment horizontal="left"/>
    </xf>
    <xf numFmtId="0" fontId="9" fillId="0" borderId="60" xfId="8" applyFont="1" applyBorder="1" applyAlignment="1">
      <alignment horizontal="left"/>
    </xf>
    <xf numFmtId="0" fontId="10" fillId="0" borderId="69" xfId="8" applyFont="1" applyBorder="1" applyAlignment="1">
      <alignment horizontal="left"/>
    </xf>
    <xf numFmtId="0" fontId="10" fillId="0" borderId="102" xfId="8" applyFont="1" applyBorder="1" applyAlignment="1">
      <alignment horizontal="left"/>
    </xf>
    <xf numFmtId="0" fontId="10" fillId="0" borderId="84" xfId="8" applyFont="1" applyBorder="1" applyAlignment="1">
      <alignment horizontal="left" vertical="center" wrapText="1"/>
    </xf>
    <xf numFmtId="0" fontId="10" fillId="0" borderId="108" xfId="8" applyFont="1" applyBorder="1" applyAlignment="1">
      <alignment horizontal="left" vertical="center" wrapText="1"/>
    </xf>
    <xf numFmtId="0" fontId="45" fillId="0" borderId="0" xfId="4" applyFont="1" applyAlignment="1">
      <alignment horizontal="left"/>
    </xf>
    <xf numFmtId="0" fontId="58" fillId="0" borderId="0" xfId="4" applyFont="1" applyAlignment="1">
      <alignment horizontal="center"/>
    </xf>
    <xf numFmtId="0" fontId="45" fillId="0" borderId="0" xfId="4" applyFont="1" applyAlignment="1">
      <alignment horizontal="center" vertical="center"/>
    </xf>
  </cellXfs>
  <cellStyles count="17">
    <cellStyle name="Comma" xfId="1" builtinId="3"/>
    <cellStyle name="Comma 2" xfId="15" xr:uid="{00000000-0005-0000-0000-000001000000}"/>
    <cellStyle name="Comma 4" xfId="2" xr:uid="{00000000-0005-0000-0000-000002000000}"/>
    <cellStyle name="Currency" xfId="3" builtinId="4"/>
    <cellStyle name="Currency 2" xfId="12" xr:uid="{00000000-0005-0000-0000-000004000000}"/>
    <cellStyle name="Hyperlink" xfId="16" builtinId="8"/>
    <cellStyle name="Hyperlink 2" xfId="13" xr:uid="{00000000-0005-0000-0000-000006000000}"/>
    <cellStyle name="Normal" xfId="0" builtinId="0"/>
    <cellStyle name="Normal 2" xfId="4" xr:uid="{00000000-0005-0000-0000-000008000000}"/>
    <cellStyle name="Normal 2 2" xfId="5" xr:uid="{00000000-0005-0000-0000-000009000000}"/>
    <cellStyle name="Normal 3" xfId="6" xr:uid="{00000000-0005-0000-0000-00000A000000}"/>
    <cellStyle name="Normal 4" xfId="7" xr:uid="{00000000-0005-0000-0000-00000B000000}"/>
    <cellStyle name="Normal 4 2" xfId="10" xr:uid="{00000000-0005-0000-0000-00000C000000}"/>
    <cellStyle name="Normal 5" xfId="8" xr:uid="{00000000-0005-0000-0000-00000D000000}"/>
    <cellStyle name="Normal 6" xfId="9" xr:uid="{00000000-0005-0000-0000-00000E000000}"/>
    <cellStyle name="Normal 7" xfId="11" xr:uid="{00000000-0005-0000-0000-00000F000000}"/>
    <cellStyle name="Normal 8" xfId="14" xr:uid="{00000000-0005-0000-0000-000010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0000FF"/>
      <color rgb="FF33CCFF"/>
      <color rgb="FF3333CC"/>
      <color rgb="FF0099FF"/>
      <color rgb="FF3399FF"/>
      <color rgb="FFFF7C80"/>
      <color rgb="FFFFFF99"/>
      <color rgb="FFFFCCFF"/>
      <color rgb="FFFFCCCC"/>
      <color rgb="FF00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 Id="rId30" Type="http://schemas.openxmlformats.org/officeDocument/2006/relationships/customXml" Target="../customXml/item2.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104775</xdr:colOff>
          <xdr:row>2</xdr:row>
          <xdr:rowOff>0</xdr:rowOff>
        </xdr:from>
        <xdr:to>
          <xdr:col>11</xdr:col>
          <xdr:colOff>57150</xdr:colOff>
          <xdr:row>3</xdr:row>
          <xdr:rowOff>19050</xdr:rowOff>
        </xdr:to>
        <xdr:sp macro="" textlink="">
          <xdr:nvSpPr>
            <xdr:cNvPr id="47105" name="Check Box 1" hidden="1">
              <a:extLst>
                <a:ext uri="{63B3BB69-23CF-44E3-9099-C40C66FF867C}">
                  <a14:compatExt spid="_x0000_s47105"/>
                </a:ext>
                <a:ext uri="{FF2B5EF4-FFF2-40B4-BE49-F238E27FC236}">
                  <a16:creationId xmlns:a16="http://schemas.microsoft.com/office/drawing/2014/main" id="{00000000-0008-0000-0800-000001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General Obligation Bonds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104775</xdr:colOff>
          <xdr:row>1</xdr:row>
          <xdr:rowOff>0</xdr:rowOff>
        </xdr:from>
        <xdr:to>
          <xdr:col>11</xdr:col>
          <xdr:colOff>57150</xdr:colOff>
          <xdr:row>2</xdr:row>
          <xdr:rowOff>38100</xdr:rowOff>
        </xdr:to>
        <xdr:sp macro="" textlink="">
          <xdr:nvSpPr>
            <xdr:cNvPr id="47106" name="Check Box 2" hidden="1">
              <a:extLst>
                <a:ext uri="{63B3BB69-23CF-44E3-9099-C40C66FF867C}">
                  <a14:compatExt spid="_x0000_s47106"/>
                </a:ext>
                <a:ext uri="{FF2B5EF4-FFF2-40B4-BE49-F238E27FC236}">
                  <a16:creationId xmlns:a16="http://schemas.microsoft.com/office/drawing/2014/main" id="{00000000-0008-0000-0800-000002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Revenue Bonds or</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3</xdr:col>
      <xdr:colOff>438150</xdr:colOff>
      <xdr:row>62</xdr:row>
      <xdr:rowOff>0</xdr:rowOff>
    </xdr:from>
    <xdr:to>
      <xdr:col>3</xdr:col>
      <xdr:colOff>495300</xdr:colOff>
      <xdr:row>63</xdr:row>
      <xdr:rowOff>19049</xdr:rowOff>
    </xdr:to>
    <xdr:sp macro="" textlink="">
      <xdr:nvSpPr>
        <xdr:cNvPr id="36584" name="Text Box 3" descr="asterisk">
          <a:extLst>
            <a:ext uri="{FF2B5EF4-FFF2-40B4-BE49-F238E27FC236}">
              <a16:creationId xmlns:a16="http://schemas.microsoft.com/office/drawing/2014/main" id="{00000000-0008-0000-0C00-0000E88E0000}"/>
            </a:ext>
          </a:extLst>
        </xdr:cNvPr>
        <xdr:cNvSpPr txBox="1">
          <a:spLocks noChangeArrowheads="1"/>
        </xdr:cNvSpPr>
      </xdr:nvSpPr>
      <xdr:spPr bwMode="auto">
        <a:xfrm>
          <a:off x="6305550" y="13554075"/>
          <a:ext cx="5715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438150</xdr:colOff>
      <xdr:row>62</xdr:row>
      <xdr:rowOff>0</xdr:rowOff>
    </xdr:from>
    <xdr:to>
      <xdr:col>3</xdr:col>
      <xdr:colOff>495300</xdr:colOff>
      <xdr:row>63</xdr:row>
      <xdr:rowOff>19049</xdr:rowOff>
    </xdr:to>
    <xdr:sp macro="" textlink="">
      <xdr:nvSpPr>
        <xdr:cNvPr id="36585" name="Text Box 5" descr="none">
          <a:extLst>
            <a:ext uri="{FF2B5EF4-FFF2-40B4-BE49-F238E27FC236}">
              <a16:creationId xmlns:a16="http://schemas.microsoft.com/office/drawing/2014/main" id="{00000000-0008-0000-0C00-0000E98E0000}"/>
            </a:ext>
          </a:extLst>
        </xdr:cNvPr>
        <xdr:cNvSpPr txBox="1">
          <a:spLocks noChangeArrowheads="1"/>
        </xdr:cNvSpPr>
      </xdr:nvSpPr>
      <xdr:spPr bwMode="auto">
        <a:xfrm>
          <a:off x="6305550" y="13554075"/>
          <a:ext cx="5715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438150</xdr:colOff>
      <xdr:row>62</xdr:row>
      <xdr:rowOff>0</xdr:rowOff>
    </xdr:from>
    <xdr:to>
      <xdr:col>2</xdr:col>
      <xdr:colOff>495300</xdr:colOff>
      <xdr:row>63</xdr:row>
      <xdr:rowOff>19049</xdr:rowOff>
    </xdr:to>
    <xdr:sp macro="" textlink="">
      <xdr:nvSpPr>
        <xdr:cNvPr id="36586" name="Text Box 3">
          <a:extLst>
            <a:ext uri="{FF2B5EF4-FFF2-40B4-BE49-F238E27FC236}">
              <a16:creationId xmlns:a16="http://schemas.microsoft.com/office/drawing/2014/main" id="{00000000-0008-0000-0C00-0000EA8E0000}"/>
            </a:ext>
            <a:ext uri="{C183D7F6-B498-43B3-948B-1728B52AA6E4}">
              <adec:decorative xmlns:adec="http://schemas.microsoft.com/office/drawing/2017/decorative" val="1"/>
            </a:ext>
          </a:extLst>
        </xdr:cNvPr>
        <xdr:cNvSpPr txBox="1">
          <a:spLocks noChangeArrowheads="1"/>
        </xdr:cNvSpPr>
      </xdr:nvSpPr>
      <xdr:spPr bwMode="auto">
        <a:xfrm>
          <a:off x="4533900" y="13554075"/>
          <a:ext cx="5715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438150</xdr:colOff>
      <xdr:row>62</xdr:row>
      <xdr:rowOff>0</xdr:rowOff>
    </xdr:from>
    <xdr:to>
      <xdr:col>2</xdr:col>
      <xdr:colOff>495300</xdr:colOff>
      <xdr:row>63</xdr:row>
      <xdr:rowOff>19049</xdr:rowOff>
    </xdr:to>
    <xdr:sp macro="" textlink="">
      <xdr:nvSpPr>
        <xdr:cNvPr id="36587" name="Text Box 5">
          <a:extLst>
            <a:ext uri="{FF2B5EF4-FFF2-40B4-BE49-F238E27FC236}">
              <a16:creationId xmlns:a16="http://schemas.microsoft.com/office/drawing/2014/main" id="{00000000-0008-0000-0C00-0000EB8E0000}"/>
            </a:ext>
            <a:ext uri="{C183D7F6-B498-43B3-948B-1728B52AA6E4}">
              <adec:decorative xmlns:adec="http://schemas.microsoft.com/office/drawing/2017/decorative" val="1"/>
            </a:ext>
          </a:extLst>
        </xdr:cNvPr>
        <xdr:cNvSpPr txBox="1">
          <a:spLocks noChangeArrowheads="1"/>
        </xdr:cNvSpPr>
      </xdr:nvSpPr>
      <xdr:spPr bwMode="auto">
        <a:xfrm>
          <a:off x="4533900" y="13554075"/>
          <a:ext cx="5715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152400</xdr:colOff>
      <xdr:row>17</xdr:row>
      <xdr:rowOff>38100</xdr:rowOff>
    </xdr:from>
    <xdr:to>
      <xdr:col>2</xdr:col>
      <xdr:colOff>47625</xdr:colOff>
      <xdr:row>17</xdr:row>
      <xdr:rowOff>209550</xdr:rowOff>
    </xdr:to>
    <xdr:sp macro="" textlink="">
      <xdr:nvSpPr>
        <xdr:cNvPr id="2" name="Rectangle 10" descr="box to check">
          <a:extLst>
            <a:ext uri="{FF2B5EF4-FFF2-40B4-BE49-F238E27FC236}">
              <a16:creationId xmlns:a16="http://schemas.microsoft.com/office/drawing/2014/main" id="{00000000-0008-0000-0E00-000002000000}"/>
            </a:ext>
          </a:extLst>
        </xdr:cNvPr>
        <xdr:cNvSpPr>
          <a:spLocks noChangeArrowheads="1"/>
        </xdr:cNvSpPr>
      </xdr:nvSpPr>
      <xdr:spPr bwMode="auto">
        <a:xfrm>
          <a:off x="266700" y="3019425"/>
          <a:ext cx="142875" cy="12382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152400</xdr:colOff>
      <xdr:row>16</xdr:row>
      <xdr:rowOff>38100</xdr:rowOff>
    </xdr:from>
    <xdr:to>
      <xdr:col>2</xdr:col>
      <xdr:colOff>47625</xdr:colOff>
      <xdr:row>16</xdr:row>
      <xdr:rowOff>209550</xdr:rowOff>
    </xdr:to>
    <xdr:sp macro="" textlink="">
      <xdr:nvSpPr>
        <xdr:cNvPr id="3" name="Rectangle 12">
          <a:extLst>
            <a:ext uri="{FF2B5EF4-FFF2-40B4-BE49-F238E27FC236}">
              <a16:creationId xmlns:a16="http://schemas.microsoft.com/office/drawing/2014/main" id="{00000000-0008-0000-0E00-000003000000}"/>
            </a:ext>
          </a:extLst>
        </xdr:cNvPr>
        <xdr:cNvSpPr>
          <a:spLocks noChangeArrowheads="1"/>
        </xdr:cNvSpPr>
      </xdr:nvSpPr>
      <xdr:spPr bwMode="auto">
        <a:xfrm>
          <a:off x="266700" y="2857500"/>
          <a:ext cx="142875" cy="12382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a:lstStyle/>
        <a:p>
          <a:r>
            <a:rPr lang="en-US">
              <a:solidFill>
                <a:srgbClr val="3333FF"/>
              </a:solidFill>
            </a:rPr>
            <a:t>X</a:t>
          </a:r>
        </a:p>
      </xdr:txBody>
    </xdr:sp>
    <xdr:clientData/>
  </xdr:twoCellAnchor>
  <xdr:twoCellAnchor>
    <xdr:from>
      <xdr:col>15</xdr:col>
      <xdr:colOff>133350</xdr:colOff>
      <xdr:row>4</xdr:row>
      <xdr:rowOff>19050</xdr:rowOff>
    </xdr:from>
    <xdr:to>
      <xdr:col>15</xdr:col>
      <xdr:colOff>285750</xdr:colOff>
      <xdr:row>5</xdr:row>
      <xdr:rowOff>0</xdr:rowOff>
    </xdr:to>
    <xdr:sp macro="" textlink="">
      <xdr:nvSpPr>
        <xdr:cNvPr id="4" name="Text Box 15" descr="box ot check&#10;">
          <a:extLst>
            <a:ext uri="{FF2B5EF4-FFF2-40B4-BE49-F238E27FC236}">
              <a16:creationId xmlns:a16="http://schemas.microsoft.com/office/drawing/2014/main" id="{00000000-0008-0000-0E00-000004000000}"/>
            </a:ext>
          </a:extLst>
        </xdr:cNvPr>
        <xdr:cNvSpPr txBox="1">
          <a:spLocks noChangeArrowheads="1"/>
        </xdr:cNvSpPr>
      </xdr:nvSpPr>
      <xdr:spPr bwMode="auto">
        <a:xfrm>
          <a:off x="7315200" y="800100"/>
          <a:ext cx="152400" cy="142875"/>
        </a:xfrm>
        <a:prstGeom prst="rect">
          <a:avLst/>
        </a:prstGeom>
        <a:solidFill>
          <a:srgbClr val="FFFFFF"/>
        </a:solidFill>
        <a:ln w="9525">
          <a:solidFill>
            <a:srgbClr val="000000"/>
          </a:solidFill>
          <a:miter lim="800000"/>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50800</xdr:colOff>
      <xdr:row>18</xdr:row>
      <xdr:rowOff>228600</xdr:rowOff>
    </xdr:from>
    <xdr:to>
      <xdr:col>6</xdr:col>
      <xdr:colOff>159657</xdr:colOff>
      <xdr:row>18</xdr:row>
      <xdr:rowOff>358775</xdr:rowOff>
    </xdr:to>
    <xdr:sp macro="" textlink="">
      <xdr:nvSpPr>
        <xdr:cNvPr id="3" name="Rectangle 4" descr="indicate x for AM or PM">
          <a:extLst>
            <a:ext uri="{FF2B5EF4-FFF2-40B4-BE49-F238E27FC236}">
              <a16:creationId xmlns:a16="http://schemas.microsoft.com/office/drawing/2014/main" id="{00000000-0008-0000-1100-000003000000}"/>
            </a:ext>
          </a:extLst>
        </xdr:cNvPr>
        <xdr:cNvSpPr>
          <a:spLocks noChangeArrowheads="1"/>
        </xdr:cNvSpPr>
      </xdr:nvSpPr>
      <xdr:spPr bwMode="auto">
        <a:xfrm>
          <a:off x="5165725" y="3657600"/>
          <a:ext cx="108857" cy="130175"/>
        </a:xfrm>
        <a:prstGeom prst="rect">
          <a:avLst/>
        </a:prstGeom>
        <a:solidFill>
          <a:srgbClr val="FFFFFF"/>
        </a:solidFill>
        <a:ln w="9525">
          <a:solidFill>
            <a:srgbClr val="000000"/>
          </a:solidFill>
          <a:miter lim="800000"/>
          <a:headEnd/>
          <a:tailEnd/>
        </a:ln>
      </xdr:spPr>
      <xdr:txBody>
        <a:bodyPr rtlCol="0"/>
        <a:lstStyle/>
        <a:p>
          <a:pPr algn="ctr"/>
          <a:endParaRPr lang="en-US"/>
        </a:p>
      </xdr:txBody>
    </xdr:sp>
    <xdr:clientData/>
  </xdr:twoCellAnchor>
  <xdr:twoCellAnchor>
    <xdr:from>
      <xdr:col>8</xdr:col>
      <xdr:colOff>50800</xdr:colOff>
      <xdr:row>17</xdr:row>
      <xdr:rowOff>101600</xdr:rowOff>
    </xdr:from>
    <xdr:to>
      <xdr:col>8</xdr:col>
      <xdr:colOff>159657</xdr:colOff>
      <xdr:row>18</xdr:row>
      <xdr:rowOff>139700</xdr:rowOff>
    </xdr:to>
    <xdr:sp macro="" textlink="">
      <xdr:nvSpPr>
        <xdr:cNvPr id="4" name="Rectangle 5" descr="indicate X for AM or PM">
          <a:extLst>
            <a:ext uri="{FF2B5EF4-FFF2-40B4-BE49-F238E27FC236}">
              <a16:creationId xmlns:a16="http://schemas.microsoft.com/office/drawing/2014/main" id="{00000000-0008-0000-1100-000004000000}"/>
            </a:ext>
          </a:extLst>
        </xdr:cNvPr>
        <xdr:cNvSpPr>
          <a:spLocks noChangeArrowheads="1"/>
        </xdr:cNvSpPr>
      </xdr:nvSpPr>
      <xdr:spPr bwMode="auto">
        <a:xfrm>
          <a:off x="7623175" y="3416300"/>
          <a:ext cx="108857" cy="152400"/>
        </a:xfrm>
        <a:prstGeom prst="rect">
          <a:avLst/>
        </a:prstGeom>
        <a:solidFill>
          <a:srgbClr val="FFFFFF"/>
        </a:solidFill>
        <a:ln w="9525">
          <a:solidFill>
            <a:srgbClr val="000000"/>
          </a:solidFill>
          <a:miter lim="800000"/>
          <a:headEnd/>
          <a:tailEnd/>
        </a:ln>
      </xdr:spPr>
      <xdr:txBody>
        <a:bodyPr rtlCol="0"/>
        <a:lstStyle/>
        <a:p>
          <a:pPr algn="ctr"/>
          <a:endParaRPr lang="en-US"/>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9525</xdr:colOff>
      <xdr:row>1</xdr:row>
      <xdr:rowOff>36195</xdr:rowOff>
    </xdr:from>
    <xdr:to>
      <xdr:col>4</xdr:col>
      <xdr:colOff>1114090</xdr:colOff>
      <xdr:row>7</xdr:row>
      <xdr:rowOff>152449</xdr:rowOff>
    </xdr:to>
    <xdr:sp macro="" textlink="">
      <xdr:nvSpPr>
        <xdr:cNvPr id="2" name="Text 1">
          <a:extLst>
            <a:ext uri="{FF2B5EF4-FFF2-40B4-BE49-F238E27FC236}">
              <a16:creationId xmlns:a16="http://schemas.microsoft.com/office/drawing/2014/main" id="{00000000-0008-0000-1200-000002000000}"/>
            </a:ext>
          </a:extLst>
        </xdr:cNvPr>
        <xdr:cNvSpPr txBox="1">
          <a:spLocks noChangeArrowheads="1"/>
        </xdr:cNvSpPr>
      </xdr:nvSpPr>
      <xdr:spPr bwMode="auto">
        <a:xfrm>
          <a:off x="9525" y="314325"/>
          <a:ext cx="8267433" cy="1104900"/>
        </a:xfrm>
        <a:prstGeom prst="rect">
          <a:avLst/>
        </a:prstGeom>
        <a:noFill/>
        <a:ln w="9525">
          <a:solidFill>
            <a:srgbClr val="000000"/>
          </a:solidFill>
          <a:miter lim="800000"/>
          <a:headEnd/>
          <a:tailEnd/>
        </a:ln>
      </xdr:spPr>
      <xdr:txBody>
        <a:bodyPr vertOverflow="clip" wrap="square" lIns="27432" tIns="22860" rIns="0" bIns="0" anchor="t" upright="1"/>
        <a:lstStyle/>
        <a:p>
          <a:pPr algn="l" rtl="0">
            <a:lnSpc>
              <a:spcPts val="1100"/>
            </a:lnSpc>
            <a:defRPr sz="1000"/>
          </a:pPr>
          <a:r>
            <a:rPr lang="en-US" sz="1000" b="0" i="0" u="none" strike="noStrike" baseline="0">
              <a:solidFill>
                <a:srgbClr val="000000"/>
              </a:solidFill>
              <a:latin typeface="Arial"/>
              <a:cs typeface="Arial"/>
            </a:rPr>
            <a:t>A public meeting of the _____________________________________________________ will be held on __________, 20__ at ______   __ am  __ pm at ______________________________   _______________, Oregon. The purpose of this meeting is to discuss the budget for the fiscal year beginning July 1, 20___ as approved by the _______________________________ Budget Committee.  A summary of the budget is presented below. A copy of the budget may be inspected or obtained at __________________________  between the hours of ______ a.m. and ______ p.m., or online at __________________________. This budget is for  __ an</a:t>
          </a:r>
          <a:r>
            <a:rPr lang="en-US" sz="750" b="0" i="0" u="none" strike="noStrike" baseline="0">
              <a:solidFill>
                <a:srgbClr val="000000"/>
              </a:solidFill>
              <a:latin typeface="Arial"/>
              <a:cs typeface="Arial"/>
            </a:rPr>
            <a:t> </a:t>
          </a:r>
          <a:r>
            <a:rPr lang="en-US" sz="1000" b="0" i="0" u="none" strike="noStrike" baseline="0">
              <a:solidFill>
                <a:srgbClr val="000000"/>
              </a:solidFill>
              <a:latin typeface="Arial"/>
              <a:cs typeface="Arial"/>
            </a:rPr>
            <a:t>annual __ a biennial budget period.  This budget was  prepared on a basis of accounting that is __ the same as __ different than the preceding year.  If different, the major changes and their effect on the budget are:</a:t>
          </a:r>
        </a:p>
      </xdr:txBody>
    </xdr:sp>
    <xdr:clientData/>
  </xdr:twoCellAnchor>
  <xdr:twoCellAnchor editAs="oneCell">
    <xdr:from>
      <xdr:col>3</xdr:col>
      <xdr:colOff>438150</xdr:colOff>
      <xdr:row>78</xdr:row>
      <xdr:rowOff>0</xdr:rowOff>
    </xdr:from>
    <xdr:to>
      <xdr:col>3</xdr:col>
      <xdr:colOff>495300</xdr:colOff>
      <xdr:row>79</xdr:row>
      <xdr:rowOff>28575</xdr:rowOff>
    </xdr:to>
    <xdr:sp macro="" textlink="">
      <xdr:nvSpPr>
        <xdr:cNvPr id="42172" name="Text Box 3">
          <a:extLst>
            <a:ext uri="{FF2B5EF4-FFF2-40B4-BE49-F238E27FC236}">
              <a16:creationId xmlns:a16="http://schemas.microsoft.com/office/drawing/2014/main" id="{00000000-0008-0000-1200-0000BCA40000}"/>
            </a:ext>
            <a:ext uri="{C183D7F6-B498-43B3-948B-1728B52AA6E4}">
              <adec:decorative xmlns:adec="http://schemas.microsoft.com/office/drawing/2017/decorative" val="1"/>
            </a:ext>
          </a:extLst>
        </xdr:cNvPr>
        <xdr:cNvSpPr txBox="1">
          <a:spLocks noChangeArrowheads="1"/>
        </xdr:cNvSpPr>
      </xdr:nvSpPr>
      <xdr:spPr bwMode="auto">
        <a:xfrm>
          <a:off x="5762625" y="13287375"/>
          <a:ext cx="5715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438150</xdr:colOff>
      <xdr:row>70</xdr:row>
      <xdr:rowOff>0</xdr:rowOff>
    </xdr:from>
    <xdr:to>
      <xdr:col>3</xdr:col>
      <xdr:colOff>495300</xdr:colOff>
      <xdr:row>71</xdr:row>
      <xdr:rowOff>28575</xdr:rowOff>
    </xdr:to>
    <xdr:sp macro="" textlink="">
      <xdr:nvSpPr>
        <xdr:cNvPr id="42173" name="Text Box 3">
          <a:extLst>
            <a:ext uri="{FF2B5EF4-FFF2-40B4-BE49-F238E27FC236}">
              <a16:creationId xmlns:a16="http://schemas.microsoft.com/office/drawing/2014/main" id="{00000000-0008-0000-1200-0000BDA40000}"/>
            </a:ext>
            <a:ext uri="{C183D7F6-B498-43B3-948B-1728B52AA6E4}">
              <adec:decorative xmlns:adec="http://schemas.microsoft.com/office/drawing/2017/decorative" val="1"/>
            </a:ext>
          </a:extLst>
        </xdr:cNvPr>
        <xdr:cNvSpPr txBox="1">
          <a:spLocks noChangeArrowheads="1"/>
        </xdr:cNvSpPr>
      </xdr:nvSpPr>
      <xdr:spPr bwMode="auto">
        <a:xfrm>
          <a:off x="5762625" y="11972925"/>
          <a:ext cx="5715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438150</xdr:colOff>
      <xdr:row>70</xdr:row>
      <xdr:rowOff>0</xdr:rowOff>
    </xdr:from>
    <xdr:to>
      <xdr:col>3</xdr:col>
      <xdr:colOff>495300</xdr:colOff>
      <xdr:row>71</xdr:row>
      <xdr:rowOff>28575</xdr:rowOff>
    </xdr:to>
    <xdr:sp macro="" textlink="">
      <xdr:nvSpPr>
        <xdr:cNvPr id="42174" name="Text Box 5">
          <a:extLst>
            <a:ext uri="{FF2B5EF4-FFF2-40B4-BE49-F238E27FC236}">
              <a16:creationId xmlns:a16="http://schemas.microsoft.com/office/drawing/2014/main" id="{00000000-0008-0000-1200-0000BEA40000}"/>
            </a:ext>
            <a:ext uri="{C183D7F6-B498-43B3-948B-1728B52AA6E4}">
              <adec:decorative xmlns:adec="http://schemas.microsoft.com/office/drawing/2017/decorative" val="1"/>
            </a:ext>
          </a:extLst>
        </xdr:cNvPr>
        <xdr:cNvSpPr txBox="1">
          <a:spLocks noChangeArrowheads="1"/>
        </xdr:cNvSpPr>
      </xdr:nvSpPr>
      <xdr:spPr bwMode="auto">
        <a:xfrm>
          <a:off x="5762625" y="11972925"/>
          <a:ext cx="5715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438150</xdr:colOff>
      <xdr:row>70</xdr:row>
      <xdr:rowOff>0</xdr:rowOff>
    </xdr:from>
    <xdr:to>
      <xdr:col>2</xdr:col>
      <xdr:colOff>495300</xdr:colOff>
      <xdr:row>71</xdr:row>
      <xdr:rowOff>28575</xdr:rowOff>
    </xdr:to>
    <xdr:sp macro="" textlink="">
      <xdr:nvSpPr>
        <xdr:cNvPr id="42175" name="Text Box 3">
          <a:extLst>
            <a:ext uri="{FF2B5EF4-FFF2-40B4-BE49-F238E27FC236}">
              <a16:creationId xmlns:a16="http://schemas.microsoft.com/office/drawing/2014/main" id="{00000000-0008-0000-1200-0000BFA40000}"/>
            </a:ext>
            <a:ext uri="{C183D7F6-B498-43B3-948B-1728B52AA6E4}">
              <adec:decorative xmlns:adec="http://schemas.microsoft.com/office/drawing/2017/decorative" val="1"/>
            </a:ext>
          </a:extLst>
        </xdr:cNvPr>
        <xdr:cNvSpPr txBox="1">
          <a:spLocks noChangeArrowheads="1"/>
        </xdr:cNvSpPr>
      </xdr:nvSpPr>
      <xdr:spPr bwMode="auto">
        <a:xfrm>
          <a:off x="3952875" y="11972925"/>
          <a:ext cx="5715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438150</xdr:colOff>
      <xdr:row>70</xdr:row>
      <xdr:rowOff>0</xdr:rowOff>
    </xdr:from>
    <xdr:to>
      <xdr:col>2</xdr:col>
      <xdr:colOff>495300</xdr:colOff>
      <xdr:row>71</xdr:row>
      <xdr:rowOff>28575</xdr:rowOff>
    </xdr:to>
    <xdr:sp macro="" textlink="">
      <xdr:nvSpPr>
        <xdr:cNvPr id="42176" name="Text Box 5">
          <a:extLst>
            <a:ext uri="{FF2B5EF4-FFF2-40B4-BE49-F238E27FC236}">
              <a16:creationId xmlns:a16="http://schemas.microsoft.com/office/drawing/2014/main" id="{00000000-0008-0000-1200-0000C0A40000}"/>
            </a:ext>
            <a:ext uri="{C183D7F6-B498-43B3-948B-1728B52AA6E4}">
              <adec:decorative xmlns:adec="http://schemas.microsoft.com/office/drawing/2017/decorative" val="1"/>
            </a:ext>
          </a:extLst>
        </xdr:cNvPr>
        <xdr:cNvSpPr txBox="1">
          <a:spLocks noChangeArrowheads="1"/>
        </xdr:cNvSpPr>
      </xdr:nvSpPr>
      <xdr:spPr bwMode="auto">
        <a:xfrm>
          <a:off x="3952875" y="11972925"/>
          <a:ext cx="5715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9525</xdr:colOff>
      <xdr:row>1</xdr:row>
      <xdr:rowOff>9525</xdr:rowOff>
    </xdr:from>
    <xdr:to>
      <xdr:col>5</xdr:col>
      <xdr:colOff>9</xdr:colOff>
      <xdr:row>8</xdr:row>
      <xdr:rowOff>53</xdr:rowOff>
    </xdr:to>
    <xdr:sp macro="" textlink="">
      <xdr:nvSpPr>
        <xdr:cNvPr id="2" name="Text 1">
          <a:extLst>
            <a:ext uri="{FF2B5EF4-FFF2-40B4-BE49-F238E27FC236}">
              <a16:creationId xmlns:a16="http://schemas.microsoft.com/office/drawing/2014/main" id="{00000000-0008-0000-1300-000002000000}"/>
            </a:ext>
          </a:extLst>
        </xdr:cNvPr>
        <xdr:cNvSpPr txBox="1">
          <a:spLocks noChangeArrowheads="1"/>
        </xdr:cNvSpPr>
      </xdr:nvSpPr>
      <xdr:spPr bwMode="auto">
        <a:xfrm>
          <a:off x="9525" y="295275"/>
          <a:ext cx="8667759" cy="1133528"/>
        </a:xfrm>
        <a:prstGeom prst="rect">
          <a:avLst/>
        </a:prstGeom>
        <a:no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A public meeting of the ______________________________________________ will be held on __________, 20__ at ______  __ am __ pm at ______________________________   _______________, Oregon. The purpose of this meeting is to discuss the budget for the fiscal year beginning July 1, 20___ as approved by the _______________________________ Budget Committee.  A summary of the budget is presented below. A copy of the budget may be inspected or obtained at __________________________  between the hours of ______ a.m. and ______ p.m., or online at ________________________. This Budget is for an __</a:t>
          </a:r>
          <a:r>
            <a:rPr lang="en-US" sz="750" b="0" i="0" u="none" strike="noStrike" baseline="0">
              <a:solidFill>
                <a:srgbClr val="000000"/>
              </a:solidFill>
              <a:latin typeface="Arial"/>
              <a:cs typeface="Arial"/>
            </a:rPr>
            <a:t>  </a:t>
          </a:r>
          <a:r>
            <a:rPr lang="en-US" sz="1000" b="0" i="0" u="none" strike="noStrike" baseline="0">
              <a:solidFill>
                <a:srgbClr val="000000"/>
              </a:solidFill>
              <a:latin typeface="Arial"/>
              <a:cs typeface="Arial"/>
            </a:rPr>
            <a:t>annual __</a:t>
          </a:r>
          <a:r>
            <a:rPr lang="en-US" sz="750" b="0" i="0" u="none" strike="noStrike" baseline="0">
              <a:solidFill>
                <a:srgbClr val="000000"/>
              </a:solidFill>
              <a:latin typeface="Arial"/>
              <a:cs typeface="Arial"/>
            </a:rPr>
            <a:t> </a:t>
          </a:r>
          <a:r>
            <a:rPr lang="en-US" sz="1000" b="0" i="0" u="none" strike="noStrike" baseline="0">
              <a:solidFill>
                <a:srgbClr val="000000"/>
              </a:solidFill>
              <a:latin typeface="Arial"/>
              <a:cs typeface="Arial"/>
            </a:rPr>
            <a:t>biennial budget period.  This budget was  prepared on a basis of accounting that is __ the same as __ different than the basis of accounting used during the preceding year.  If different, the major changes and their effect on the budget are:</a:t>
          </a:r>
        </a:p>
      </xdr:txBody>
    </xdr:sp>
    <xdr:clientData/>
  </xdr:twoCellAnchor>
  <xdr:twoCellAnchor editAs="oneCell">
    <xdr:from>
      <xdr:col>3</xdr:col>
      <xdr:colOff>438150</xdr:colOff>
      <xdr:row>78</xdr:row>
      <xdr:rowOff>0</xdr:rowOff>
    </xdr:from>
    <xdr:to>
      <xdr:col>3</xdr:col>
      <xdr:colOff>495300</xdr:colOff>
      <xdr:row>79</xdr:row>
      <xdr:rowOff>19050</xdr:rowOff>
    </xdr:to>
    <xdr:sp macro="" textlink="">
      <xdr:nvSpPr>
        <xdr:cNvPr id="43196" name="Text Box 3">
          <a:extLst>
            <a:ext uri="{FF2B5EF4-FFF2-40B4-BE49-F238E27FC236}">
              <a16:creationId xmlns:a16="http://schemas.microsoft.com/office/drawing/2014/main" id="{00000000-0008-0000-1300-0000BCA80000}"/>
            </a:ext>
            <a:ext uri="{C183D7F6-B498-43B3-948B-1728B52AA6E4}">
              <adec:decorative xmlns:adec="http://schemas.microsoft.com/office/drawing/2017/decorative" val="1"/>
            </a:ext>
          </a:extLst>
        </xdr:cNvPr>
        <xdr:cNvSpPr txBox="1">
          <a:spLocks noChangeArrowheads="1"/>
        </xdr:cNvSpPr>
      </xdr:nvSpPr>
      <xdr:spPr bwMode="auto">
        <a:xfrm>
          <a:off x="5810250" y="13268325"/>
          <a:ext cx="5715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438150</xdr:colOff>
      <xdr:row>69</xdr:row>
      <xdr:rowOff>0</xdr:rowOff>
    </xdr:from>
    <xdr:to>
      <xdr:col>3</xdr:col>
      <xdr:colOff>495300</xdr:colOff>
      <xdr:row>70</xdr:row>
      <xdr:rowOff>19050</xdr:rowOff>
    </xdr:to>
    <xdr:sp macro="" textlink="">
      <xdr:nvSpPr>
        <xdr:cNvPr id="43197" name="Text Box 3">
          <a:extLst>
            <a:ext uri="{FF2B5EF4-FFF2-40B4-BE49-F238E27FC236}">
              <a16:creationId xmlns:a16="http://schemas.microsoft.com/office/drawing/2014/main" id="{00000000-0008-0000-1300-0000BDA80000}"/>
            </a:ext>
            <a:ext uri="{C183D7F6-B498-43B3-948B-1728B52AA6E4}">
              <adec:decorative xmlns:adec="http://schemas.microsoft.com/office/drawing/2017/decorative" val="1"/>
            </a:ext>
          </a:extLst>
        </xdr:cNvPr>
        <xdr:cNvSpPr txBox="1">
          <a:spLocks noChangeArrowheads="1"/>
        </xdr:cNvSpPr>
      </xdr:nvSpPr>
      <xdr:spPr bwMode="auto">
        <a:xfrm>
          <a:off x="5810250" y="11791950"/>
          <a:ext cx="5715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438150</xdr:colOff>
      <xdr:row>69</xdr:row>
      <xdr:rowOff>0</xdr:rowOff>
    </xdr:from>
    <xdr:to>
      <xdr:col>3</xdr:col>
      <xdr:colOff>495300</xdr:colOff>
      <xdr:row>70</xdr:row>
      <xdr:rowOff>19050</xdr:rowOff>
    </xdr:to>
    <xdr:sp macro="" textlink="">
      <xdr:nvSpPr>
        <xdr:cNvPr id="43198" name="Text Box 5">
          <a:extLst>
            <a:ext uri="{FF2B5EF4-FFF2-40B4-BE49-F238E27FC236}">
              <a16:creationId xmlns:a16="http://schemas.microsoft.com/office/drawing/2014/main" id="{00000000-0008-0000-1300-0000BEA80000}"/>
            </a:ext>
            <a:ext uri="{C183D7F6-B498-43B3-948B-1728B52AA6E4}">
              <adec:decorative xmlns:adec="http://schemas.microsoft.com/office/drawing/2017/decorative" val="1"/>
            </a:ext>
          </a:extLst>
        </xdr:cNvPr>
        <xdr:cNvSpPr txBox="1">
          <a:spLocks noChangeArrowheads="1"/>
        </xdr:cNvSpPr>
      </xdr:nvSpPr>
      <xdr:spPr bwMode="auto">
        <a:xfrm>
          <a:off x="5810250" y="11791950"/>
          <a:ext cx="5715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438150</xdr:colOff>
      <xdr:row>69</xdr:row>
      <xdr:rowOff>0</xdr:rowOff>
    </xdr:from>
    <xdr:to>
      <xdr:col>2</xdr:col>
      <xdr:colOff>495300</xdr:colOff>
      <xdr:row>70</xdr:row>
      <xdr:rowOff>19050</xdr:rowOff>
    </xdr:to>
    <xdr:sp macro="" textlink="">
      <xdr:nvSpPr>
        <xdr:cNvPr id="43199" name="Text Box 3">
          <a:extLst>
            <a:ext uri="{FF2B5EF4-FFF2-40B4-BE49-F238E27FC236}">
              <a16:creationId xmlns:a16="http://schemas.microsoft.com/office/drawing/2014/main" id="{00000000-0008-0000-1300-0000BFA80000}"/>
            </a:ext>
            <a:ext uri="{C183D7F6-B498-43B3-948B-1728B52AA6E4}">
              <adec:decorative xmlns:adec="http://schemas.microsoft.com/office/drawing/2017/decorative" val="1"/>
            </a:ext>
          </a:extLst>
        </xdr:cNvPr>
        <xdr:cNvSpPr txBox="1">
          <a:spLocks noChangeArrowheads="1"/>
        </xdr:cNvSpPr>
      </xdr:nvSpPr>
      <xdr:spPr bwMode="auto">
        <a:xfrm>
          <a:off x="4067175" y="11791950"/>
          <a:ext cx="5715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438150</xdr:colOff>
      <xdr:row>69</xdr:row>
      <xdr:rowOff>0</xdr:rowOff>
    </xdr:from>
    <xdr:to>
      <xdr:col>2</xdr:col>
      <xdr:colOff>495300</xdr:colOff>
      <xdr:row>70</xdr:row>
      <xdr:rowOff>19050</xdr:rowOff>
    </xdr:to>
    <xdr:sp macro="" textlink="">
      <xdr:nvSpPr>
        <xdr:cNvPr id="43200" name="Text Box 5">
          <a:extLst>
            <a:ext uri="{FF2B5EF4-FFF2-40B4-BE49-F238E27FC236}">
              <a16:creationId xmlns:a16="http://schemas.microsoft.com/office/drawing/2014/main" id="{00000000-0008-0000-1300-0000C0A80000}"/>
            </a:ext>
            <a:ext uri="{C183D7F6-B498-43B3-948B-1728B52AA6E4}">
              <adec:decorative xmlns:adec="http://schemas.microsoft.com/office/drawing/2017/decorative" val="1"/>
            </a:ext>
          </a:extLst>
        </xdr:cNvPr>
        <xdr:cNvSpPr txBox="1">
          <a:spLocks noChangeArrowheads="1"/>
        </xdr:cNvSpPr>
      </xdr:nvSpPr>
      <xdr:spPr bwMode="auto">
        <a:xfrm>
          <a:off x="4067175" y="11791950"/>
          <a:ext cx="5715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19050</xdr:colOff>
      <xdr:row>1</xdr:row>
      <xdr:rowOff>28575</xdr:rowOff>
    </xdr:from>
    <xdr:to>
      <xdr:col>4</xdr:col>
      <xdr:colOff>1527849</xdr:colOff>
      <xdr:row>9</xdr:row>
      <xdr:rowOff>26718</xdr:rowOff>
    </xdr:to>
    <xdr:sp macro="" textlink="">
      <xdr:nvSpPr>
        <xdr:cNvPr id="2" name="Text 1">
          <a:extLst>
            <a:ext uri="{FF2B5EF4-FFF2-40B4-BE49-F238E27FC236}">
              <a16:creationId xmlns:a16="http://schemas.microsoft.com/office/drawing/2014/main" id="{00000000-0008-0000-1400-000002000000}"/>
            </a:ext>
          </a:extLst>
        </xdr:cNvPr>
        <xdr:cNvSpPr txBox="1">
          <a:spLocks noChangeArrowheads="1"/>
        </xdr:cNvSpPr>
      </xdr:nvSpPr>
      <xdr:spPr bwMode="auto">
        <a:xfrm>
          <a:off x="19050" y="314325"/>
          <a:ext cx="9134475" cy="1285875"/>
        </a:xfrm>
        <a:prstGeom prst="rect">
          <a:avLst/>
        </a:prstGeom>
        <a:noFill/>
        <a:ln w="9525">
          <a:solidFill>
            <a:srgbClr val="000000"/>
          </a:solidFill>
          <a:miter lim="800000"/>
          <a:headEnd/>
          <a:tailEnd/>
        </a:ln>
      </xdr:spPr>
      <xdr:txBody>
        <a:bodyPr vertOverflow="clip" wrap="square" lIns="27432" tIns="22860" rIns="0" bIns="0" anchor="t" upright="1"/>
        <a:lstStyle/>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A public meeting of the ______________________________________________________will be held on ___________, 20__ at ______  __  am  __  pm at ________________________________   _____________________, Oregon. The purpose of this meeting is to discuss the budget for the fiscal year beginning July 1, 20___ as approved by the __________________________________Budget Committee.  A summary of the budget is presented below. A copy of the budget may be inspected or obtained at __________________________, between the hours of _____ a. m. and _____ p. m. or online at ___________________. This budget is for an __  annual __  biennial budget period.  This budget was prepared on a basis of accounting that is __</a:t>
          </a:r>
          <a:r>
            <a:rPr lang="en-US" sz="750" b="0" i="0" u="none" strike="noStrike" baseline="0">
              <a:solidFill>
                <a:srgbClr val="000000"/>
              </a:solidFill>
              <a:latin typeface="Arial"/>
              <a:cs typeface="Arial"/>
            </a:rPr>
            <a:t>   </a:t>
          </a:r>
          <a:r>
            <a:rPr lang="en-US" sz="1000" b="0" i="0" u="none" strike="noStrike" baseline="0">
              <a:solidFill>
                <a:srgbClr val="000000"/>
              </a:solidFill>
              <a:latin typeface="Arial"/>
              <a:cs typeface="Arial"/>
            </a:rPr>
            <a:t>the same as __ different than used the preceding year.   If different, the major changes and their effect on the budget are: </a:t>
          </a:r>
        </a:p>
        <a:p>
          <a:pPr algn="l" rtl="0">
            <a:defRPr sz="1000"/>
          </a:pPr>
          <a:endParaRPr lang="en-US" sz="1000" b="0" i="0" u="none" strike="noStrike" baseline="0">
            <a:solidFill>
              <a:srgbClr val="000000"/>
            </a:solidFill>
            <a:latin typeface="Arial"/>
            <a:cs typeface="Arial"/>
          </a:endParaRPr>
        </a:p>
      </xdr:txBody>
    </xdr:sp>
    <xdr:clientData/>
  </xdr:twoCellAnchor>
  <xdr:twoCellAnchor editAs="oneCell">
    <xdr:from>
      <xdr:col>3</xdr:col>
      <xdr:colOff>581025</xdr:colOff>
      <xdr:row>69</xdr:row>
      <xdr:rowOff>0</xdr:rowOff>
    </xdr:from>
    <xdr:to>
      <xdr:col>3</xdr:col>
      <xdr:colOff>657225</xdr:colOff>
      <xdr:row>70</xdr:row>
      <xdr:rowOff>8165</xdr:rowOff>
    </xdr:to>
    <xdr:sp macro="" textlink="">
      <xdr:nvSpPr>
        <xdr:cNvPr id="44127" name="Text Box 3">
          <a:extLst>
            <a:ext uri="{FF2B5EF4-FFF2-40B4-BE49-F238E27FC236}">
              <a16:creationId xmlns:a16="http://schemas.microsoft.com/office/drawing/2014/main" id="{00000000-0008-0000-1400-00005FAC0000}"/>
            </a:ext>
            <a:ext uri="{C183D7F6-B498-43B3-948B-1728B52AA6E4}">
              <adec:decorative xmlns:adec="http://schemas.microsoft.com/office/drawing/2017/decorative" val="1"/>
            </a:ext>
          </a:extLst>
        </xdr:cNvPr>
        <xdr:cNvSpPr txBox="1">
          <a:spLocks noChangeArrowheads="1"/>
        </xdr:cNvSpPr>
      </xdr:nvSpPr>
      <xdr:spPr bwMode="auto">
        <a:xfrm>
          <a:off x="6429375" y="12220575"/>
          <a:ext cx="762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581025</xdr:colOff>
      <xdr:row>69</xdr:row>
      <xdr:rowOff>0</xdr:rowOff>
    </xdr:from>
    <xdr:to>
      <xdr:col>3</xdr:col>
      <xdr:colOff>657225</xdr:colOff>
      <xdr:row>70</xdr:row>
      <xdr:rowOff>8165</xdr:rowOff>
    </xdr:to>
    <xdr:sp macro="" textlink="">
      <xdr:nvSpPr>
        <xdr:cNvPr id="44128" name="Text Box 5">
          <a:extLst>
            <a:ext uri="{FF2B5EF4-FFF2-40B4-BE49-F238E27FC236}">
              <a16:creationId xmlns:a16="http://schemas.microsoft.com/office/drawing/2014/main" id="{00000000-0008-0000-1400-000060AC0000}"/>
            </a:ext>
            <a:ext uri="{C183D7F6-B498-43B3-948B-1728B52AA6E4}">
              <adec:decorative xmlns:adec="http://schemas.microsoft.com/office/drawing/2017/decorative" val="1"/>
            </a:ext>
          </a:extLst>
        </xdr:cNvPr>
        <xdr:cNvSpPr txBox="1">
          <a:spLocks noChangeArrowheads="1"/>
        </xdr:cNvSpPr>
      </xdr:nvSpPr>
      <xdr:spPr bwMode="auto">
        <a:xfrm>
          <a:off x="6429375" y="12220575"/>
          <a:ext cx="762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15.bin"/><Relationship Id="rId1" Type="http://schemas.openxmlformats.org/officeDocument/2006/relationships/hyperlink" Target="mailto:j.meares@cityofsunnyshores.net" TargetMode="External"/></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4.vml"/><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9.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tint="-0.249977111117893"/>
    <pageSetUpPr fitToPage="1"/>
  </sheetPr>
  <dimension ref="A1:K2290"/>
  <sheetViews>
    <sheetView tabSelected="1" zoomScaleNormal="100" zoomScaleSheetLayoutView="90" workbookViewId="0">
      <selection activeCell="B2" sqref="B2:C2"/>
    </sheetView>
  </sheetViews>
  <sheetFormatPr defaultColWidth="0" defaultRowHeight="15.75" zeroHeight="1" x14ac:dyDescent="0.25"/>
  <cols>
    <col min="1" max="1" width="2.7109375" style="298" bestFit="1" customWidth="1"/>
    <col min="2" max="2" width="15" style="278" customWidth="1"/>
    <col min="3" max="3" width="12.5703125" style="278" customWidth="1"/>
    <col min="4" max="4" width="15.140625" style="275" customWidth="1"/>
    <col min="5" max="5" width="2.85546875" style="298" customWidth="1"/>
    <col min="6" max="6" width="40.42578125" style="275" customWidth="1"/>
    <col min="7" max="9" width="15.28515625" style="275" customWidth="1"/>
    <col min="10" max="10" width="2.85546875" style="298" customWidth="1"/>
    <col min="11" max="11" width="3.28515625" style="275" customWidth="1"/>
    <col min="12" max="16384" width="0" style="275" hidden="1"/>
  </cols>
  <sheetData>
    <row r="1" spans="1:11" x14ac:dyDescent="0.25">
      <c r="B1" s="946" t="s">
        <v>0</v>
      </c>
      <c r="C1" s="947"/>
      <c r="E1" s="932"/>
      <c r="F1" s="932"/>
    </row>
    <row r="2" spans="1:11" ht="18.75" x14ac:dyDescent="0.3">
      <c r="B2" s="946" t="s">
        <v>1</v>
      </c>
      <c r="C2" s="947"/>
      <c r="E2" s="948" t="s">
        <v>2</v>
      </c>
      <c r="F2" s="948"/>
      <c r="H2" s="932"/>
      <c r="I2" s="932"/>
    </row>
    <row r="3" spans="1:11" x14ac:dyDescent="0.25">
      <c r="B3" s="946"/>
      <c r="C3" s="947"/>
      <c r="E3" s="936" t="s">
        <v>3</v>
      </c>
      <c r="F3" s="949"/>
    </row>
    <row r="4" spans="1:11" x14ac:dyDescent="0.25">
      <c r="B4" s="946"/>
      <c r="C4" s="947"/>
      <c r="E4" s="950" t="s">
        <v>4</v>
      </c>
      <c r="F4" s="950"/>
      <c r="G4" s="936" t="s">
        <v>5</v>
      </c>
      <c r="H4" s="936"/>
      <c r="I4" s="936"/>
    </row>
    <row r="5" spans="1:11" ht="17.649999999999999" customHeight="1" x14ac:dyDescent="0.25">
      <c r="B5" s="947"/>
      <c r="C5" s="947"/>
      <c r="E5" s="951"/>
      <c r="F5" s="951"/>
      <c r="G5" s="935" t="s">
        <v>6</v>
      </c>
      <c r="H5" s="935"/>
      <c r="I5" s="935"/>
    </row>
    <row r="6" spans="1:11" s="347" customFormat="1" ht="15.75" customHeight="1" x14ac:dyDescent="0.25">
      <c r="A6" s="937"/>
      <c r="B6" s="748" t="s">
        <v>7</v>
      </c>
      <c r="C6" s="749"/>
      <c r="D6" s="749"/>
      <c r="E6" s="744" t="s">
        <v>8</v>
      </c>
      <c r="F6" s="745"/>
      <c r="G6" s="942" t="s">
        <v>9</v>
      </c>
      <c r="H6" s="943"/>
      <c r="I6" s="944"/>
      <c r="J6" s="670"/>
    </row>
    <row r="7" spans="1:11" s="347" customFormat="1" ht="15.75" customHeight="1" x14ac:dyDescent="0.2">
      <c r="A7" s="938"/>
      <c r="B7" s="750" t="s">
        <v>10</v>
      </c>
      <c r="C7" s="751"/>
      <c r="D7" s="752"/>
      <c r="E7" s="896"/>
      <c r="F7" s="746"/>
      <c r="G7" s="933" t="s">
        <v>11</v>
      </c>
      <c r="H7" s="933" t="s">
        <v>12</v>
      </c>
      <c r="I7" s="933" t="s">
        <v>13</v>
      </c>
      <c r="J7" s="671"/>
    </row>
    <row r="8" spans="1:11" s="347" customFormat="1" ht="35.1" customHeight="1" x14ac:dyDescent="0.2">
      <c r="A8" s="938"/>
      <c r="B8" s="940" t="s">
        <v>14</v>
      </c>
      <c r="C8" s="933" t="s">
        <v>15</v>
      </c>
      <c r="D8" s="752" t="s">
        <v>16</v>
      </c>
      <c r="E8" s="896"/>
      <c r="F8" s="746"/>
      <c r="G8" s="934"/>
      <c r="H8" s="945"/>
      <c r="I8" s="934"/>
      <c r="J8" s="671"/>
    </row>
    <row r="9" spans="1:11" s="347" customFormat="1" ht="1.5" customHeight="1" x14ac:dyDescent="0.2">
      <c r="A9" s="939"/>
      <c r="B9" s="941"/>
      <c r="C9" s="934"/>
      <c r="D9" s="753"/>
      <c r="E9" s="897"/>
      <c r="F9" s="747"/>
      <c r="G9" s="934"/>
      <c r="H9" s="945"/>
      <c r="I9" s="934"/>
      <c r="J9" s="672"/>
    </row>
    <row r="10" spans="1:11" ht="12.4" customHeight="1" x14ac:dyDescent="0.2">
      <c r="A10" s="310"/>
      <c r="B10" s="311"/>
      <c r="C10" s="311"/>
      <c r="D10" s="311"/>
      <c r="E10" s="310"/>
      <c r="F10" s="311"/>
      <c r="G10" s="311"/>
      <c r="H10" s="311"/>
      <c r="I10" s="311"/>
      <c r="J10" s="310"/>
      <c r="K10" s="673"/>
    </row>
    <row r="11" spans="1:11" ht="12.4" customHeight="1" x14ac:dyDescent="0.2">
      <c r="A11" s="290">
        <v>1</v>
      </c>
      <c r="B11" s="314">
        <v>2125891</v>
      </c>
      <c r="C11" s="314">
        <v>2764843</v>
      </c>
      <c r="D11" s="314">
        <v>3150000</v>
      </c>
      <c r="E11" s="290">
        <v>1</v>
      </c>
      <c r="F11" s="307" t="s">
        <v>17</v>
      </c>
      <c r="G11" s="314">
        <v>2941276</v>
      </c>
      <c r="H11" s="314">
        <v>2816523</v>
      </c>
      <c r="I11" s="314">
        <v>2816523</v>
      </c>
      <c r="J11" s="290">
        <v>1</v>
      </c>
    </row>
    <row r="12" spans="1:11" ht="12.4" customHeight="1" x14ac:dyDescent="0.2">
      <c r="A12" s="290">
        <v>2</v>
      </c>
      <c r="B12" s="314"/>
      <c r="C12" s="314"/>
      <c r="D12" s="314"/>
      <c r="E12" s="290">
        <v>2</v>
      </c>
      <c r="F12" s="307" t="s">
        <v>18</v>
      </c>
      <c r="G12" s="314"/>
      <c r="H12" s="314"/>
      <c r="I12" s="314"/>
      <c r="J12" s="290">
        <v>2</v>
      </c>
    </row>
    <row r="13" spans="1:11" ht="12.4" customHeight="1" x14ac:dyDescent="0.2">
      <c r="A13" s="290">
        <v>3</v>
      </c>
      <c r="B13" s="314">
        <v>257949</v>
      </c>
      <c r="C13" s="314">
        <v>276655</v>
      </c>
      <c r="D13" s="314">
        <v>260000</v>
      </c>
      <c r="E13" s="290">
        <v>3</v>
      </c>
      <c r="F13" s="307" t="s">
        <v>19</v>
      </c>
      <c r="G13" s="314">
        <v>260000</v>
      </c>
      <c r="H13" s="314">
        <v>260000</v>
      </c>
      <c r="I13" s="314">
        <v>260000</v>
      </c>
      <c r="J13" s="290">
        <v>3</v>
      </c>
    </row>
    <row r="14" spans="1:11" ht="12.4" customHeight="1" x14ac:dyDescent="0.2">
      <c r="A14" s="290">
        <v>4</v>
      </c>
      <c r="B14" s="314">
        <v>15212</v>
      </c>
      <c r="C14" s="314">
        <v>17201</v>
      </c>
      <c r="D14" s="314">
        <v>17753</v>
      </c>
      <c r="E14" s="290">
        <v>4</v>
      </c>
      <c r="F14" s="307" t="s">
        <v>20</v>
      </c>
      <c r="G14" s="314">
        <v>16866</v>
      </c>
      <c r="H14" s="314">
        <v>16866</v>
      </c>
      <c r="I14" s="314">
        <v>16866</v>
      </c>
      <c r="J14" s="290">
        <v>4</v>
      </c>
    </row>
    <row r="15" spans="1:11" ht="12.4" customHeight="1" x14ac:dyDescent="0.2">
      <c r="A15" s="290">
        <v>5</v>
      </c>
      <c r="B15" s="314">
        <v>0</v>
      </c>
      <c r="C15" s="314">
        <v>0</v>
      </c>
      <c r="D15" s="314">
        <v>0</v>
      </c>
      <c r="E15" s="290">
        <v>5</v>
      </c>
      <c r="F15" s="309" t="s">
        <v>21</v>
      </c>
      <c r="G15" s="314">
        <v>0</v>
      </c>
      <c r="H15" s="314">
        <v>0</v>
      </c>
      <c r="I15" s="314">
        <v>0</v>
      </c>
      <c r="J15" s="290">
        <v>5</v>
      </c>
    </row>
    <row r="16" spans="1:11" ht="12.4" customHeight="1" x14ac:dyDescent="0.2">
      <c r="A16" s="290">
        <v>6</v>
      </c>
      <c r="B16" s="314"/>
      <c r="C16" s="314"/>
      <c r="D16" s="314"/>
      <c r="E16" s="290">
        <v>6</v>
      </c>
      <c r="F16" s="308" t="s">
        <v>22</v>
      </c>
      <c r="G16" s="314"/>
      <c r="H16" s="314"/>
      <c r="I16" s="314"/>
      <c r="J16" s="290">
        <v>6</v>
      </c>
    </row>
    <row r="17" spans="1:10" ht="12.4" customHeight="1" x14ac:dyDescent="0.2">
      <c r="A17" s="290">
        <v>7</v>
      </c>
      <c r="B17" s="314">
        <v>307754</v>
      </c>
      <c r="C17" s="314">
        <v>298094</v>
      </c>
      <c r="D17" s="314">
        <v>257000</v>
      </c>
      <c r="E17" s="290">
        <v>7</v>
      </c>
      <c r="F17" s="316" t="s">
        <v>23</v>
      </c>
      <c r="G17" s="314">
        <v>250000</v>
      </c>
      <c r="H17" s="314">
        <v>250000</v>
      </c>
      <c r="I17" s="314">
        <v>250000</v>
      </c>
      <c r="J17" s="290">
        <v>7</v>
      </c>
    </row>
    <row r="18" spans="1:10" ht="12.4" customHeight="1" x14ac:dyDescent="0.2">
      <c r="A18" s="290">
        <v>8</v>
      </c>
      <c r="B18" s="314">
        <v>1963493</v>
      </c>
      <c r="C18" s="314">
        <v>1673428</v>
      </c>
      <c r="D18" s="314">
        <v>1515000</v>
      </c>
      <c r="E18" s="290">
        <v>8</v>
      </c>
      <c r="F18" s="316" t="s">
        <v>24</v>
      </c>
      <c r="G18" s="314">
        <v>1367000</v>
      </c>
      <c r="H18" s="314">
        <v>1350800</v>
      </c>
      <c r="I18" s="314">
        <v>1350800</v>
      </c>
      <c r="J18" s="290">
        <v>8</v>
      </c>
    </row>
    <row r="19" spans="1:10" ht="12.4" customHeight="1" x14ac:dyDescent="0.2">
      <c r="A19" s="290">
        <v>9</v>
      </c>
      <c r="B19" s="314">
        <v>17826</v>
      </c>
      <c r="C19" s="314">
        <v>14277</v>
      </c>
      <c r="D19" s="314">
        <v>16000</v>
      </c>
      <c r="E19" s="290">
        <v>9</v>
      </c>
      <c r="F19" s="316" t="s">
        <v>25</v>
      </c>
      <c r="G19" s="314">
        <v>11000</v>
      </c>
      <c r="H19" s="314">
        <v>11000</v>
      </c>
      <c r="I19" s="314">
        <v>11000</v>
      </c>
      <c r="J19" s="290">
        <v>9</v>
      </c>
    </row>
    <row r="20" spans="1:10" ht="12.4" customHeight="1" x14ac:dyDescent="0.2">
      <c r="A20" s="290">
        <v>10</v>
      </c>
      <c r="B20" s="314">
        <v>129367</v>
      </c>
      <c r="C20" s="314">
        <v>111846</v>
      </c>
      <c r="D20" s="314">
        <v>155000</v>
      </c>
      <c r="E20" s="290">
        <v>10</v>
      </c>
      <c r="F20" s="316" t="s">
        <v>26</v>
      </c>
      <c r="G20" s="314">
        <v>155000</v>
      </c>
      <c r="H20" s="314">
        <v>130000</v>
      </c>
      <c r="I20" s="314">
        <v>130000</v>
      </c>
      <c r="J20" s="290">
        <v>10</v>
      </c>
    </row>
    <row r="21" spans="1:10" ht="12.4" customHeight="1" x14ac:dyDescent="0.2">
      <c r="A21" s="290">
        <v>11</v>
      </c>
      <c r="B21" s="314">
        <v>0</v>
      </c>
      <c r="C21" s="314">
        <v>0</v>
      </c>
      <c r="D21" s="314">
        <v>110000</v>
      </c>
      <c r="E21" s="290">
        <v>11</v>
      </c>
      <c r="F21" s="316" t="s">
        <v>27</v>
      </c>
      <c r="G21" s="314">
        <v>110000</v>
      </c>
      <c r="H21" s="314">
        <v>110000</v>
      </c>
      <c r="I21" s="314">
        <v>110000</v>
      </c>
      <c r="J21" s="290">
        <v>11</v>
      </c>
    </row>
    <row r="22" spans="1:10" ht="12.4" customHeight="1" x14ac:dyDescent="0.2">
      <c r="A22" s="290">
        <v>12</v>
      </c>
      <c r="B22" s="314">
        <v>158656</v>
      </c>
      <c r="C22" s="314">
        <v>168398</v>
      </c>
      <c r="D22" s="314">
        <v>187000</v>
      </c>
      <c r="E22" s="290">
        <v>12</v>
      </c>
      <c r="F22" s="316" t="s">
        <v>28</v>
      </c>
      <c r="G22" s="314">
        <v>180000</v>
      </c>
      <c r="H22" s="314">
        <v>180000</v>
      </c>
      <c r="I22" s="314">
        <v>180000</v>
      </c>
      <c r="J22" s="290">
        <v>12</v>
      </c>
    </row>
    <row r="23" spans="1:10" ht="12.4" customHeight="1" x14ac:dyDescent="0.2">
      <c r="A23" s="290">
        <v>13</v>
      </c>
      <c r="B23" s="314">
        <v>933338</v>
      </c>
      <c r="C23" s="314">
        <v>788579</v>
      </c>
      <c r="D23" s="314">
        <v>1057758</v>
      </c>
      <c r="E23" s="290">
        <v>13</v>
      </c>
      <c r="F23" s="316" t="s">
        <v>29</v>
      </c>
      <c r="G23" s="314">
        <v>800647</v>
      </c>
      <c r="H23" s="314">
        <v>800000</v>
      </c>
      <c r="I23" s="314">
        <v>800000</v>
      </c>
      <c r="J23" s="290">
        <v>13</v>
      </c>
    </row>
    <row r="24" spans="1:10" ht="12.4" customHeight="1" x14ac:dyDescent="0.2">
      <c r="A24" s="290">
        <v>14</v>
      </c>
      <c r="B24" s="314"/>
      <c r="C24" s="314"/>
      <c r="D24" s="314"/>
      <c r="E24" s="290">
        <v>14</v>
      </c>
      <c r="F24" s="316"/>
      <c r="G24" s="314"/>
      <c r="H24" s="314"/>
      <c r="I24" s="314"/>
      <c r="J24" s="290">
        <v>14</v>
      </c>
    </row>
    <row r="25" spans="1:10" ht="12.4" customHeight="1" x14ac:dyDescent="0.2">
      <c r="A25" s="290">
        <v>15</v>
      </c>
      <c r="B25" s="314"/>
      <c r="C25" s="314"/>
      <c r="D25" s="314"/>
      <c r="E25" s="290">
        <v>15</v>
      </c>
      <c r="F25" s="316"/>
      <c r="G25" s="314"/>
      <c r="H25" s="314"/>
      <c r="I25" s="314"/>
      <c r="J25" s="290">
        <v>15</v>
      </c>
    </row>
    <row r="26" spans="1:10" ht="12.4" customHeight="1" x14ac:dyDescent="0.2">
      <c r="A26" s="290">
        <v>16</v>
      </c>
      <c r="B26" s="314"/>
      <c r="C26" s="314"/>
      <c r="D26" s="314"/>
      <c r="E26" s="290">
        <v>16</v>
      </c>
      <c r="F26" s="316"/>
      <c r="G26" s="314"/>
      <c r="H26" s="314"/>
      <c r="I26" s="314"/>
      <c r="J26" s="290">
        <v>16</v>
      </c>
    </row>
    <row r="27" spans="1:10" ht="12.4" customHeight="1" x14ac:dyDescent="0.2">
      <c r="A27" s="290">
        <v>17</v>
      </c>
      <c r="B27" s="314"/>
      <c r="C27" s="314"/>
      <c r="D27" s="314"/>
      <c r="E27" s="290">
        <v>17</v>
      </c>
      <c r="F27" s="316"/>
      <c r="G27" s="314"/>
      <c r="H27" s="314"/>
      <c r="I27" s="314"/>
      <c r="J27" s="290">
        <v>17</v>
      </c>
    </row>
    <row r="28" spans="1:10" ht="12.4" customHeight="1" x14ac:dyDescent="0.2">
      <c r="A28" s="290">
        <v>18</v>
      </c>
      <c r="B28" s="314"/>
      <c r="C28" s="314"/>
      <c r="D28" s="314"/>
      <c r="E28" s="290">
        <v>18</v>
      </c>
      <c r="F28" s="316"/>
      <c r="G28" s="314"/>
      <c r="H28" s="314"/>
      <c r="I28" s="314"/>
      <c r="J28" s="290">
        <v>18</v>
      </c>
    </row>
    <row r="29" spans="1:10" ht="12.4" customHeight="1" x14ac:dyDescent="0.2">
      <c r="A29" s="290">
        <v>19</v>
      </c>
      <c r="B29" s="314"/>
      <c r="C29" s="314"/>
      <c r="D29" s="314"/>
      <c r="E29" s="290">
        <v>19</v>
      </c>
      <c r="F29" s="316"/>
      <c r="G29" s="314"/>
      <c r="H29" s="314"/>
      <c r="I29" s="314"/>
      <c r="J29" s="290">
        <v>19</v>
      </c>
    </row>
    <row r="30" spans="1:10" ht="12.4" customHeight="1" x14ac:dyDescent="0.2">
      <c r="A30" s="290">
        <v>20</v>
      </c>
      <c r="B30" s="314"/>
      <c r="C30" s="314"/>
      <c r="D30" s="314"/>
      <c r="E30" s="290">
        <v>20</v>
      </c>
      <c r="F30" s="316"/>
      <c r="G30" s="314"/>
      <c r="H30" s="314"/>
      <c r="I30" s="314"/>
      <c r="J30" s="290">
        <v>20</v>
      </c>
    </row>
    <row r="31" spans="1:10" ht="12.4" customHeight="1" x14ac:dyDescent="0.2">
      <c r="A31" s="290">
        <v>21</v>
      </c>
      <c r="B31" s="314"/>
      <c r="C31" s="314"/>
      <c r="D31" s="314"/>
      <c r="E31" s="290">
        <v>21</v>
      </c>
      <c r="F31" s="316"/>
      <c r="G31" s="314"/>
      <c r="H31" s="314"/>
      <c r="I31" s="314"/>
      <c r="J31" s="290">
        <v>21</v>
      </c>
    </row>
    <row r="32" spans="1:10" ht="12.4" customHeight="1" x14ac:dyDescent="0.2">
      <c r="A32" s="290">
        <v>22</v>
      </c>
      <c r="B32" s="314"/>
      <c r="C32" s="314"/>
      <c r="D32" s="314"/>
      <c r="E32" s="290">
        <v>22</v>
      </c>
      <c r="F32" s="316"/>
      <c r="G32" s="314"/>
      <c r="H32" s="314"/>
      <c r="I32" s="314"/>
      <c r="J32" s="290">
        <v>22</v>
      </c>
    </row>
    <row r="33" spans="1:11" ht="12.4" customHeight="1" x14ac:dyDescent="0.2">
      <c r="A33" s="290">
        <v>23</v>
      </c>
      <c r="B33" s="314"/>
      <c r="C33" s="314"/>
      <c r="D33" s="314"/>
      <c r="E33" s="290">
        <v>23</v>
      </c>
      <c r="F33" s="316"/>
      <c r="G33" s="314"/>
      <c r="H33" s="314"/>
      <c r="I33" s="314"/>
      <c r="J33" s="290">
        <v>23</v>
      </c>
    </row>
    <row r="34" spans="1:11" ht="12.4" customHeight="1" x14ac:dyDescent="0.2">
      <c r="A34" s="290">
        <v>24</v>
      </c>
      <c r="B34" s="314"/>
      <c r="C34" s="314"/>
      <c r="D34" s="314"/>
      <c r="E34" s="290">
        <v>24</v>
      </c>
      <c r="F34" s="316"/>
      <c r="G34" s="314"/>
      <c r="H34" s="314"/>
      <c r="I34" s="314"/>
      <c r="J34" s="290">
        <v>24</v>
      </c>
    </row>
    <row r="35" spans="1:11" ht="12.4" customHeight="1" x14ac:dyDescent="0.2">
      <c r="A35" s="290">
        <v>25</v>
      </c>
      <c r="B35" s="314"/>
      <c r="C35" s="314"/>
      <c r="D35" s="314"/>
      <c r="E35" s="290">
        <v>25</v>
      </c>
      <c r="F35" s="316"/>
      <c r="G35" s="314"/>
      <c r="H35" s="314"/>
      <c r="I35" s="314"/>
      <c r="J35" s="290">
        <v>25</v>
      </c>
    </row>
    <row r="36" spans="1:11" ht="12.4" customHeight="1" x14ac:dyDescent="0.2">
      <c r="A36" s="290">
        <v>26</v>
      </c>
      <c r="B36" s="314"/>
      <c r="C36" s="314"/>
      <c r="D36" s="314"/>
      <c r="E36" s="290">
        <v>26</v>
      </c>
      <c r="F36" s="316"/>
      <c r="G36" s="314"/>
      <c r="H36" s="314"/>
      <c r="I36" s="314"/>
      <c r="J36" s="290">
        <v>26</v>
      </c>
    </row>
    <row r="37" spans="1:11" ht="12.4" customHeight="1" x14ac:dyDescent="0.2">
      <c r="A37" s="290">
        <v>27</v>
      </c>
      <c r="B37" s="314"/>
      <c r="C37" s="314"/>
      <c r="D37" s="314"/>
      <c r="E37" s="290">
        <v>27</v>
      </c>
      <c r="F37" s="316"/>
      <c r="G37" s="314"/>
      <c r="H37" s="314"/>
      <c r="I37" s="314"/>
      <c r="J37" s="290">
        <v>27</v>
      </c>
    </row>
    <row r="38" spans="1:11" ht="12.4" customHeight="1" x14ac:dyDescent="0.2">
      <c r="A38" s="290">
        <v>28</v>
      </c>
      <c r="B38" s="314" t="s">
        <v>30</v>
      </c>
      <c r="C38" s="314"/>
      <c r="D38" s="314" t="s">
        <v>30</v>
      </c>
      <c r="E38" s="290">
        <v>28</v>
      </c>
      <c r="F38" s="316"/>
      <c r="G38" s="314"/>
      <c r="H38" s="314"/>
      <c r="I38" s="314"/>
      <c r="J38" s="290">
        <v>28</v>
      </c>
    </row>
    <row r="39" spans="1:11" ht="12.4" customHeight="1" x14ac:dyDescent="0.2">
      <c r="A39" s="290">
        <v>29</v>
      </c>
      <c r="B39" s="315">
        <f>SUM(B11:B38)</f>
        <v>5909486</v>
      </c>
      <c r="C39" s="315">
        <f>SUM(C11:C38)</f>
        <v>6113321</v>
      </c>
      <c r="D39" s="315">
        <f>SUM(D11:D38)</f>
        <v>6725511</v>
      </c>
      <c r="E39" s="290">
        <v>29</v>
      </c>
      <c r="F39" s="307" t="s">
        <v>31</v>
      </c>
      <c r="G39" s="315">
        <f>SUM(G11:G38)</f>
        <v>6091789</v>
      </c>
      <c r="H39" s="315">
        <f>SUM(H11:H38)</f>
        <v>5925189</v>
      </c>
      <c r="I39" s="315">
        <f>SUM(I11:I38)</f>
        <v>5925189</v>
      </c>
      <c r="J39" s="290">
        <v>29</v>
      </c>
    </row>
    <row r="40" spans="1:11" ht="12.4" customHeight="1" x14ac:dyDescent="0.2">
      <c r="A40" s="290">
        <v>30</v>
      </c>
      <c r="B40" s="312"/>
      <c r="C40" s="312"/>
      <c r="D40" s="314">
        <v>3100000</v>
      </c>
      <c r="E40" s="290">
        <v>30</v>
      </c>
      <c r="F40" s="307" t="s">
        <v>32</v>
      </c>
      <c r="G40" s="314">
        <v>3500000</v>
      </c>
      <c r="H40" s="314">
        <v>3500000</v>
      </c>
      <c r="I40" s="314">
        <v>3500000</v>
      </c>
      <c r="J40" s="290">
        <v>30</v>
      </c>
    </row>
    <row r="41" spans="1:11" ht="12.4" customHeight="1" thickBot="1" x14ac:dyDescent="0.25">
      <c r="A41" s="304">
        <v>31</v>
      </c>
      <c r="B41" s="314">
        <v>3231696</v>
      </c>
      <c r="C41" s="314">
        <v>3331645</v>
      </c>
      <c r="D41" s="313"/>
      <c r="E41" s="304">
        <v>31</v>
      </c>
      <c r="F41" s="306" t="s">
        <v>33</v>
      </c>
      <c r="G41" s="305"/>
      <c r="H41" s="305"/>
      <c r="I41" s="305"/>
      <c r="J41" s="304">
        <v>31</v>
      </c>
    </row>
    <row r="42" spans="1:11" ht="15.75" customHeight="1" thickBot="1" x14ac:dyDescent="0.25">
      <c r="A42" s="303">
        <v>32</v>
      </c>
      <c r="B42" s="317">
        <f>B39+B41</f>
        <v>9141182</v>
      </c>
      <c r="C42" s="317">
        <f>C39+C41</f>
        <v>9444966</v>
      </c>
      <c r="D42" s="317">
        <f>D39+D40</f>
        <v>9825511</v>
      </c>
      <c r="E42" s="302">
        <v>32</v>
      </c>
      <c r="F42" s="301" t="s">
        <v>34</v>
      </c>
      <c r="G42" s="317">
        <f>G39+G40</f>
        <v>9591789</v>
      </c>
      <c r="H42" s="317">
        <f>H39+H40</f>
        <v>9425189</v>
      </c>
      <c r="I42" s="317">
        <f>I39+I40</f>
        <v>9425189</v>
      </c>
      <c r="J42" s="300">
        <v>32</v>
      </c>
      <c r="K42" s="673"/>
    </row>
    <row r="43" spans="1:11" ht="19.5" customHeight="1" x14ac:dyDescent="0.2">
      <c r="B43" s="299" t="s">
        <v>35</v>
      </c>
      <c r="C43" s="299"/>
      <c r="D43" s="754" t="s">
        <v>36</v>
      </c>
      <c r="E43" s="754"/>
      <c r="F43" s="754"/>
      <c r="G43" s="625"/>
    </row>
    <row r="44" spans="1:11" ht="13.15" customHeight="1" x14ac:dyDescent="0.25"/>
    <row r="45" spans="1:11" ht="13.15" customHeight="1" x14ac:dyDescent="0.25"/>
    <row r="46" spans="1:11" ht="15" hidden="1" customHeight="1" x14ac:dyDescent="0.25"/>
    <row r="47" spans="1:11" ht="10.5" hidden="1" customHeight="1" x14ac:dyDescent="0.25"/>
    <row r="48" spans="1:11" ht="10.5" hidden="1" customHeight="1" x14ac:dyDescent="0.25"/>
    <row r="49" ht="10.5" hidden="1" customHeight="1" x14ac:dyDescent="0.25"/>
    <row r="50" ht="10.5" hidden="1" customHeight="1" x14ac:dyDescent="0.25"/>
    <row r="51" ht="10.5" hidden="1" customHeight="1" x14ac:dyDescent="0.25"/>
    <row r="52" ht="10.5" hidden="1" customHeight="1" x14ac:dyDescent="0.25"/>
    <row r="53" ht="10.5" hidden="1" customHeight="1" x14ac:dyDescent="0.25"/>
    <row r="54" ht="10.5" hidden="1" customHeight="1" x14ac:dyDescent="0.25"/>
    <row r="55" ht="10.5" hidden="1" customHeight="1" x14ac:dyDescent="0.25"/>
    <row r="56" ht="9.75" hidden="1" customHeight="1" x14ac:dyDescent="0.25"/>
    <row r="57" ht="9.75" hidden="1" customHeight="1" x14ac:dyDescent="0.25"/>
    <row r="58" ht="9.75" hidden="1" customHeight="1" x14ac:dyDescent="0.25"/>
    <row r="59" ht="9.75" hidden="1" customHeight="1" x14ac:dyDescent="0.25"/>
    <row r="60" ht="9.75" hidden="1" customHeight="1" x14ac:dyDescent="0.25"/>
    <row r="61" ht="9.75" hidden="1" customHeight="1" x14ac:dyDescent="0.25"/>
    <row r="62" ht="9.75" hidden="1" customHeight="1" x14ac:dyDescent="0.25"/>
    <row r="2290" ht="252.75" hidden="1" customHeight="1" x14ac:dyDescent="0.25"/>
  </sheetData>
  <sheetProtection algorithmName="SHA-512" hashValue="4wAbaafGss3+AxQTTDyLUc5TiHLbbQzqo0C5ra34e8Mqg0iS/kC/JjHdrW2ZMloti5se26ijj3GRpX094anuNw==" saltValue="Hkg6zvKgkR7c6HiJH/G1Hg==" spinCount="100000" sheet="1" formatCells="0" formatColumns="0" formatRows="0" insertColumns="0" insertRows="0" insertHyperlinks="0" pivotTables="0"/>
  <mergeCells count="20">
    <mergeCell ref="B1:C1"/>
    <mergeCell ref="E2:F2"/>
    <mergeCell ref="E3:F3"/>
    <mergeCell ref="E4:F4"/>
    <mergeCell ref="E5:F5"/>
    <mergeCell ref="E1:F1"/>
    <mergeCell ref="B2:C2"/>
    <mergeCell ref="B3:C3"/>
    <mergeCell ref="B4:C4"/>
    <mergeCell ref="B5:C5"/>
    <mergeCell ref="H2:I2"/>
    <mergeCell ref="I7:I9"/>
    <mergeCell ref="G5:I5"/>
    <mergeCell ref="G4:I4"/>
    <mergeCell ref="A6:A9"/>
    <mergeCell ref="B8:B9"/>
    <mergeCell ref="G6:I6"/>
    <mergeCell ref="C8:C9"/>
    <mergeCell ref="G7:G9"/>
    <mergeCell ref="H7:H9"/>
  </mergeCells>
  <printOptions horizontalCentered="1"/>
  <pageMargins left="0.25" right="0.25" top="0.75" bottom="0.75" header="0.3" footer="0.3"/>
  <pageSetup scale="91" orientation="landscape" r:id="rId1"/>
  <headerFooter alignWithMargins="0">
    <oddFooter>&amp;RPage _______</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00"/>
  </sheetPr>
  <dimension ref="A1:M2289"/>
  <sheetViews>
    <sheetView topLeftCell="A26" zoomScale="110" zoomScaleNormal="110" workbookViewId="0">
      <selection activeCell="D42" sqref="D42"/>
    </sheetView>
  </sheetViews>
  <sheetFormatPr defaultColWidth="0" defaultRowHeight="15.75" zeroHeight="1" x14ac:dyDescent="0.25"/>
  <cols>
    <col min="1" max="1" width="2.7109375" style="279" customWidth="1"/>
    <col min="2" max="2" width="14.42578125" style="278" customWidth="1"/>
    <col min="3" max="3" width="14.140625" style="278" customWidth="1"/>
    <col min="4" max="4" width="14.140625" style="275" customWidth="1"/>
    <col min="5" max="5" width="3" style="275" bestFit="1" customWidth="1"/>
    <col min="6" max="6" width="10.42578125" style="275" customWidth="1"/>
    <col min="7" max="7" width="11.42578125" style="275" customWidth="1"/>
    <col min="8" max="8" width="21.140625" style="275" customWidth="1"/>
    <col min="9" max="9" width="14.42578125" style="275" customWidth="1"/>
    <col min="10" max="10" width="14.140625" style="275" customWidth="1"/>
    <col min="11" max="11" width="15.7109375" style="275" customWidth="1"/>
    <col min="12" max="12" width="2.7109375" style="298" bestFit="1" customWidth="1"/>
    <col min="13" max="13" width="3.42578125" style="275" customWidth="1"/>
    <col min="14" max="16384" width="0" style="275" hidden="1"/>
  </cols>
  <sheetData>
    <row r="1" spans="1:13" x14ac:dyDescent="0.25">
      <c r="A1" s="983"/>
      <c r="B1" s="983"/>
      <c r="E1" s="955" t="s">
        <v>179</v>
      </c>
      <c r="F1" s="955"/>
      <c r="G1" s="955"/>
      <c r="H1" s="955"/>
      <c r="J1" s="932"/>
      <c r="K1" s="932"/>
    </row>
    <row r="2" spans="1:13" x14ac:dyDescent="0.25">
      <c r="A2" s="955" t="s">
        <v>0</v>
      </c>
      <c r="B2" s="983"/>
      <c r="E2" s="955" t="s">
        <v>140</v>
      </c>
      <c r="F2" s="955"/>
      <c r="G2" s="955"/>
      <c r="H2" s="955"/>
      <c r="J2" s="932"/>
      <c r="K2" s="932"/>
    </row>
    <row r="3" spans="1:13" x14ac:dyDescent="0.25">
      <c r="A3" s="955" t="s">
        <v>180</v>
      </c>
      <c r="B3" s="983"/>
      <c r="E3" s="1024" t="s">
        <v>181</v>
      </c>
      <c r="F3" s="1025"/>
      <c r="G3" s="1025"/>
      <c r="H3" s="1025"/>
      <c r="J3" s="1024" t="s">
        <v>5</v>
      </c>
      <c r="K3" s="1024"/>
    </row>
    <row r="4" spans="1:13" x14ac:dyDescent="0.25">
      <c r="A4" s="983"/>
      <c r="B4" s="983"/>
      <c r="E4" s="997" t="s">
        <v>4</v>
      </c>
      <c r="F4" s="997"/>
      <c r="G4" s="997"/>
      <c r="H4" s="997"/>
      <c r="I4" s="328"/>
      <c r="J4" s="997" t="s">
        <v>6</v>
      </c>
      <c r="K4" s="997"/>
    </row>
    <row r="5" spans="1:13" s="335" customFormat="1" ht="25.5" customHeight="1" x14ac:dyDescent="0.2">
      <c r="A5" s="1026"/>
      <c r="B5" s="822" t="s">
        <v>7</v>
      </c>
      <c r="C5" s="825"/>
      <c r="D5" s="826"/>
      <c r="E5" s="829" t="s">
        <v>182</v>
      </c>
      <c r="F5" s="830"/>
      <c r="G5" s="830"/>
      <c r="H5" s="831"/>
      <c r="I5" s="822" t="s">
        <v>183</v>
      </c>
      <c r="J5" s="823"/>
      <c r="K5" s="824"/>
      <c r="L5" s="646"/>
      <c r="M5" s="1021"/>
    </row>
    <row r="6" spans="1:13" s="335" customFormat="1" ht="15.75" customHeight="1" x14ac:dyDescent="0.25">
      <c r="A6" s="1027"/>
      <c r="B6" s="827" t="s">
        <v>10</v>
      </c>
      <c r="C6" s="828"/>
      <c r="D6" s="821" t="s">
        <v>184</v>
      </c>
      <c r="E6" s="906"/>
      <c r="F6" s="832"/>
      <c r="G6" s="832"/>
      <c r="H6" s="833"/>
      <c r="I6" s="1022" t="s">
        <v>11</v>
      </c>
      <c r="J6" s="1022" t="s">
        <v>12</v>
      </c>
      <c r="K6" s="1022" t="s">
        <v>13</v>
      </c>
      <c r="L6" s="907"/>
      <c r="M6" s="1021"/>
    </row>
    <row r="7" spans="1:13" s="335" customFormat="1" ht="15.75" customHeight="1" x14ac:dyDescent="0.2">
      <c r="A7" s="1027"/>
      <c r="B7" s="1022" t="s">
        <v>185</v>
      </c>
      <c r="C7" s="1022" t="s">
        <v>186</v>
      </c>
      <c r="D7" s="908" t="s">
        <v>187</v>
      </c>
      <c r="E7" s="906"/>
      <c r="F7" s="832"/>
      <c r="G7" s="832"/>
      <c r="H7" s="833"/>
      <c r="I7" s="1023"/>
      <c r="J7" s="1032"/>
      <c r="K7" s="1023"/>
      <c r="L7" s="907"/>
      <c r="M7" s="1021"/>
    </row>
    <row r="8" spans="1:13" s="335" customFormat="1" ht="9.6" customHeight="1" x14ac:dyDescent="0.2">
      <c r="A8" s="1028"/>
      <c r="B8" s="1023"/>
      <c r="C8" s="1023"/>
      <c r="D8" s="909"/>
      <c r="E8" s="910"/>
      <c r="F8" s="834"/>
      <c r="G8" s="834"/>
      <c r="H8" s="835"/>
      <c r="I8" s="1023"/>
      <c r="J8" s="1032"/>
      <c r="K8" s="1023"/>
      <c r="L8" s="911"/>
      <c r="M8" s="1021"/>
    </row>
    <row r="9" spans="1:13" ht="12.4" customHeight="1" x14ac:dyDescent="0.2">
      <c r="A9" s="293">
        <v>1</v>
      </c>
      <c r="B9" s="310"/>
      <c r="C9" s="310"/>
      <c r="D9" s="310"/>
      <c r="E9" s="293">
        <v>1</v>
      </c>
      <c r="F9" s="1029" t="s">
        <v>2</v>
      </c>
      <c r="G9" s="1030"/>
      <c r="H9" s="1031"/>
      <c r="I9" s="293"/>
      <c r="J9" s="293"/>
      <c r="K9" s="293"/>
      <c r="L9" s="293">
        <v>1</v>
      </c>
      <c r="M9" s="912"/>
    </row>
    <row r="10" spans="1:13" ht="12.4" customHeight="1" x14ac:dyDescent="0.2">
      <c r="A10" s="285">
        <v>2</v>
      </c>
      <c r="B10" s="329">
        <v>683952</v>
      </c>
      <c r="C10" s="329">
        <v>71171</v>
      </c>
      <c r="D10" s="329">
        <v>328737</v>
      </c>
      <c r="E10" s="285">
        <v>2</v>
      </c>
      <c r="F10" s="985" t="s">
        <v>188</v>
      </c>
      <c r="G10" s="1008"/>
      <c r="H10" s="986"/>
      <c r="I10" s="329">
        <v>199709</v>
      </c>
      <c r="J10" s="329">
        <v>199709</v>
      </c>
      <c r="K10" s="329">
        <v>199709</v>
      </c>
      <c r="L10" s="285">
        <v>2</v>
      </c>
      <c r="M10" s="913"/>
    </row>
    <row r="11" spans="1:13" ht="12.4" customHeight="1" x14ac:dyDescent="0.2">
      <c r="A11" s="285">
        <v>3</v>
      </c>
      <c r="B11" s="329"/>
      <c r="C11" s="329"/>
      <c r="D11" s="329"/>
      <c r="E11" s="285">
        <v>3</v>
      </c>
      <c r="F11" s="985" t="s">
        <v>189</v>
      </c>
      <c r="G11" s="1008"/>
      <c r="H11" s="986"/>
      <c r="I11" s="329"/>
      <c r="J11" s="329"/>
      <c r="K11" s="329"/>
      <c r="L11" s="285">
        <v>3</v>
      </c>
      <c r="M11" s="913"/>
    </row>
    <row r="12" spans="1:13" ht="12.4" customHeight="1" x14ac:dyDescent="0.2">
      <c r="A12" s="285">
        <v>4</v>
      </c>
      <c r="B12" s="290"/>
      <c r="C12" s="329"/>
      <c r="D12" s="329"/>
      <c r="E12" s="285">
        <v>4</v>
      </c>
      <c r="F12" s="985" t="s">
        <v>19</v>
      </c>
      <c r="G12" s="1008"/>
      <c r="H12" s="986"/>
      <c r="I12" s="329"/>
      <c r="J12" s="329"/>
      <c r="K12" s="329"/>
      <c r="L12" s="285">
        <v>4</v>
      </c>
      <c r="M12" s="902"/>
    </row>
    <row r="13" spans="1:13" ht="12.4" customHeight="1" x14ac:dyDescent="0.2">
      <c r="A13" s="285">
        <v>5</v>
      </c>
      <c r="B13" s="329">
        <v>4103</v>
      </c>
      <c r="C13" s="329">
        <v>427</v>
      </c>
      <c r="D13" s="329">
        <v>1972</v>
      </c>
      <c r="E13" s="285">
        <v>5</v>
      </c>
      <c r="F13" s="985" t="s">
        <v>20</v>
      </c>
      <c r="G13" s="1008"/>
      <c r="H13" s="986"/>
      <c r="I13" s="329">
        <v>1198</v>
      </c>
      <c r="J13" s="329">
        <v>1198</v>
      </c>
      <c r="K13" s="329">
        <v>1198</v>
      </c>
      <c r="L13" s="285">
        <v>5</v>
      </c>
      <c r="M13" s="913"/>
    </row>
    <row r="14" spans="1:13" ht="12.4" customHeight="1" x14ac:dyDescent="0.2">
      <c r="A14" s="285">
        <v>6</v>
      </c>
      <c r="B14" s="290" t="s">
        <v>30</v>
      </c>
      <c r="C14" s="329"/>
      <c r="D14" s="329"/>
      <c r="E14" s="285">
        <v>6</v>
      </c>
      <c r="F14" s="985" t="s">
        <v>21</v>
      </c>
      <c r="G14" s="1008"/>
      <c r="H14" s="986"/>
      <c r="I14" s="329"/>
      <c r="J14" s="329"/>
      <c r="K14" s="329"/>
      <c r="L14" s="285">
        <v>6</v>
      </c>
      <c r="M14" s="913"/>
    </row>
    <row r="15" spans="1:13" ht="12.4" customHeight="1" x14ac:dyDescent="0.2">
      <c r="A15" s="285">
        <v>7</v>
      </c>
      <c r="B15" s="329">
        <v>795640</v>
      </c>
      <c r="C15" s="329">
        <v>800511</v>
      </c>
      <c r="D15" s="329">
        <v>840000</v>
      </c>
      <c r="E15" s="285">
        <v>7</v>
      </c>
      <c r="F15" s="1043" t="s">
        <v>190</v>
      </c>
      <c r="G15" s="1044"/>
      <c r="H15" s="1045"/>
      <c r="I15" s="329">
        <v>850000</v>
      </c>
      <c r="J15" s="329">
        <v>850000</v>
      </c>
      <c r="K15" s="329">
        <v>850000</v>
      </c>
      <c r="L15" s="285">
        <v>7</v>
      </c>
      <c r="M15" s="902"/>
    </row>
    <row r="16" spans="1:13" ht="12.4" customHeight="1" x14ac:dyDescent="0.2">
      <c r="A16" s="285">
        <v>8</v>
      </c>
      <c r="B16" s="329">
        <v>202508</v>
      </c>
      <c r="C16" s="329">
        <v>168746</v>
      </c>
      <c r="D16" s="329">
        <v>175000</v>
      </c>
      <c r="E16" s="285">
        <v>8</v>
      </c>
      <c r="F16" s="1043" t="s">
        <v>191</v>
      </c>
      <c r="G16" s="1044"/>
      <c r="H16" s="1045"/>
      <c r="I16" s="329">
        <v>160000</v>
      </c>
      <c r="J16" s="329">
        <v>160000</v>
      </c>
      <c r="K16" s="329">
        <v>160000</v>
      </c>
      <c r="L16" s="285">
        <v>8</v>
      </c>
      <c r="M16" s="913"/>
    </row>
    <row r="17" spans="1:13" ht="12.4" customHeight="1" x14ac:dyDescent="0.2">
      <c r="A17" s="285">
        <v>9</v>
      </c>
      <c r="B17" s="329">
        <v>167604</v>
      </c>
      <c r="C17" s="329">
        <v>108807</v>
      </c>
      <c r="D17" s="329">
        <v>134000</v>
      </c>
      <c r="E17" s="285">
        <v>9</v>
      </c>
      <c r="F17" s="683" t="s">
        <v>192</v>
      </c>
      <c r="G17" s="684"/>
      <c r="H17" s="685"/>
      <c r="I17" s="329">
        <v>128000</v>
      </c>
      <c r="J17" s="329">
        <v>128000</v>
      </c>
      <c r="K17" s="329">
        <v>128000</v>
      </c>
      <c r="L17" s="285">
        <v>9</v>
      </c>
      <c r="M17" s="913"/>
    </row>
    <row r="18" spans="1:13" ht="12.4" customHeight="1" x14ac:dyDescent="0.2">
      <c r="A18" s="285">
        <v>10</v>
      </c>
      <c r="B18" s="329">
        <v>0</v>
      </c>
      <c r="C18" s="329">
        <v>0</v>
      </c>
      <c r="D18" s="329">
        <v>0</v>
      </c>
      <c r="E18" s="285">
        <v>10</v>
      </c>
      <c r="F18" s="683" t="s">
        <v>193</v>
      </c>
      <c r="G18" s="684"/>
      <c r="H18" s="685"/>
      <c r="I18" s="329">
        <v>670000</v>
      </c>
      <c r="J18" s="329">
        <v>670000</v>
      </c>
      <c r="K18" s="329">
        <v>670000</v>
      </c>
      <c r="L18" s="285">
        <v>10</v>
      </c>
      <c r="M18" s="913"/>
    </row>
    <row r="19" spans="1:13" ht="12.4" customHeight="1" x14ac:dyDescent="0.2">
      <c r="A19" s="285">
        <v>11</v>
      </c>
      <c r="B19" s="330">
        <f>SUM(B10:B18)</f>
        <v>1853807</v>
      </c>
      <c r="C19" s="330">
        <f>SUM(C10:C18)</f>
        <v>1149662</v>
      </c>
      <c r="D19" s="330">
        <f>SUM(D10:D18)</f>
        <v>1479709</v>
      </c>
      <c r="E19" s="285">
        <v>11</v>
      </c>
      <c r="F19" s="677" t="s">
        <v>194</v>
      </c>
      <c r="G19" s="682"/>
      <c r="H19" s="678"/>
      <c r="I19" s="330">
        <f>SUM(I10:I18)</f>
        <v>2008907</v>
      </c>
      <c r="J19" s="330">
        <f>SUM(J10:J18)</f>
        <v>2008907</v>
      </c>
      <c r="K19" s="330">
        <f>SUM(K10:K18)</f>
        <v>2008907</v>
      </c>
      <c r="L19" s="285">
        <v>11</v>
      </c>
      <c r="M19" s="913"/>
    </row>
    <row r="20" spans="1:13" ht="12.4" customHeight="1" x14ac:dyDescent="0.2">
      <c r="A20" s="285">
        <v>12</v>
      </c>
      <c r="B20" s="310"/>
      <c r="C20" s="310"/>
      <c r="D20" s="329">
        <v>0</v>
      </c>
      <c r="E20" s="285">
        <v>12</v>
      </c>
      <c r="F20" s="677" t="s">
        <v>32</v>
      </c>
      <c r="G20" s="682"/>
      <c r="H20" s="678"/>
      <c r="I20" s="329">
        <v>0</v>
      </c>
      <c r="J20" s="329">
        <v>0</v>
      </c>
      <c r="K20" s="329">
        <v>0</v>
      </c>
      <c r="L20" s="285">
        <v>12</v>
      </c>
      <c r="M20" s="913"/>
    </row>
    <row r="21" spans="1:13" ht="12.4" customHeight="1" thickBot="1" x14ac:dyDescent="0.25">
      <c r="A21" s="284">
        <v>13</v>
      </c>
      <c r="B21" s="329">
        <v>0</v>
      </c>
      <c r="C21" s="329">
        <v>0</v>
      </c>
      <c r="D21" s="320"/>
      <c r="E21" s="284">
        <v>13</v>
      </c>
      <c r="F21" s="681" t="s">
        <v>33</v>
      </c>
      <c r="G21" s="679"/>
      <c r="H21" s="680"/>
      <c r="I21" s="320"/>
      <c r="J21" s="320"/>
      <c r="K21" s="320"/>
      <c r="L21" s="284">
        <v>13</v>
      </c>
      <c r="M21" s="913"/>
    </row>
    <row r="22" spans="1:13" ht="13.5" thickBot="1" x14ac:dyDescent="0.25">
      <c r="A22" s="319">
        <v>14</v>
      </c>
      <c r="B22" s="331">
        <f>SUM(B19:B21)</f>
        <v>1853807</v>
      </c>
      <c r="C22" s="331">
        <f>SUM(C19:C21)</f>
        <v>1149662</v>
      </c>
      <c r="D22" s="331">
        <f>SUM(D19:D21)</f>
        <v>1479709</v>
      </c>
      <c r="E22" s="319">
        <v>14</v>
      </c>
      <c r="F22" s="815" t="s">
        <v>34</v>
      </c>
      <c r="G22" s="816"/>
      <c r="H22" s="817"/>
      <c r="I22" s="331">
        <f>SUM(I19:I21)</f>
        <v>2008907</v>
      </c>
      <c r="J22" s="331">
        <f>SUM(J19:J21)</f>
        <v>2008907</v>
      </c>
      <c r="K22" s="331">
        <f>SUM(K19:K21)</f>
        <v>2008907</v>
      </c>
      <c r="L22" s="319">
        <v>14</v>
      </c>
      <c r="M22" s="327"/>
    </row>
    <row r="23" spans="1:13" ht="12.4" customHeight="1" x14ac:dyDescent="0.2">
      <c r="A23" s="341">
        <v>15</v>
      </c>
      <c r="B23" s="342"/>
      <c r="C23" s="342"/>
      <c r="D23" s="342"/>
      <c r="E23" s="341">
        <v>15</v>
      </c>
      <c r="F23" s="818" t="s">
        <v>195</v>
      </c>
      <c r="G23" s="819"/>
      <c r="H23" s="820"/>
      <c r="I23" s="342"/>
      <c r="J23" s="342"/>
      <c r="K23" s="342"/>
      <c r="L23" s="341">
        <v>15</v>
      </c>
      <c r="M23" s="913"/>
    </row>
    <row r="24" spans="1:13" ht="33.75" x14ac:dyDescent="0.2">
      <c r="A24" s="324">
        <v>16</v>
      </c>
      <c r="B24" s="325"/>
      <c r="C24" s="325"/>
      <c r="D24" s="325"/>
      <c r="E24" s="324">
        <v>16</v>
      </c>
      <c r="F24" s="326" t="s">
        <v>196</v>
      </c>
      <c r="G24" s="326" t="s">
        <v>197</v>
      </c>
      <c r="H24" s="326" t="s">
        <v>198</v>
      </c>
      <c r="I24" s="325"/>
      <c r="J24" s="325"/>
      <c r="K24" s="325"/>
      <c r="L24" s="324">
        <v>16</v>
      </c>
      <c r="M24" s="902"/>
    </row>
    <row r="25" spans="1:13" ht="12.4" customHeight="1" x14ac:dyDescent="0.2">
      <c r="A25" s="324">
        <v>17</v>
      </c>
      <c r="B25" s="329">
        <v>1782636</v>
      </c>
      <c r="C25" s="329">
        <v>820925</v>
      </c>
      <c r="D25" s="329">
        <v>1280000</v>
      </c>
      <c r="E25" s="324">
        <v>17</v>
      </c>
      <c r="F25" s="332" t="s">
        <v>199</v>
      </c>
      <c r="G25" s="332" t="s">
        <v>200</v>
      </c>
      <c r="H25" s="333" t="s">
        <v>201</v>
      </c>
      <c r="I25" s="329">
        <v>1460000</v>
      </c>
      <c r="J25" s="329">
        <v>1460000</v>
      </c>
      <c r="K25" s="329">
        <v>1460000</v>
      </c>
      <c r="L25" s="324">
        <v>17</v>
      </c>
      <c r="M25" s="902"/>
    </row>
    <row r="26" spans="1:13" ht="18" customHeight="1" x14ac:dyDescent="0.2">
      <c r="A26" s="285">
        <v>18</v>
      </c>
      <c r="B26" s="329"/>
      <c r="C26" s="329"/>
      <c r="D26" s="329"/>
      <c r="E26" s="285">
        <v>18</v>
      </c>
      <c r="F26" s="290"/>
      <c r="G26" s="337" t="s">
        <v>202</v>
      </c>
      <c r="H26" s="334"/>
      <c r="I26" s="329">
        <v>400000</v>
      </c>
      <c r="J26" s="329">
        <v>400000</v>
      </c>
      <c r="K26" s="329">
        <v>400000</v>
      </c>
      <c r="L26" s="285">
        <v>18</v>
      </c>
      <c r="M26" s="902"/>
    </row>
    <row r="27" spans="1:13" ht="12.4" customHeight="1" x14ac:dyDescent="0.2">
      <c r="A27" s="285">
        <v>19</v>
      </c>
      <c r="B27" s="329"/>
      <c r="C27" s="329"/>
      <c r="D27" s="329"/>
      <c r="E27" s="285">
        <v>19</v>
      </c>
      <c r="F27" s="290"/>
      <c r="G27" s="290"/>
      <c r="H27" s="321"/>
      <c r="I27" s="329"/>
      <c r="J27" s="329"/>
      <c r="K27" s="329"/>
      <c r="L27" s="285">
        <v>19</v>
      </c>
      <c r="M27" s="902"/>
    </row>
    <row r="28" spans="1:13" ht="12.4" customHeight="1" x14ac:dyDescent="0.2">
      <c r="A28" s="285">
        <v>20</v>
      </c>
      <c r="B28" s="329"/>
      <c r="C28" s="329"/>
      <c r="D28" s="329"/>
      <c r="E28" s="285">
        <v>20</v>
      </c>
      <c r="F28" s="290"/>
      <c r="G28" s="290"/>
      <c r="H28" s="323"/>
      <c r="I28" s="329"/>
      <c r="J28" s="329"/>
      <c r="K28" s="329"/>
      <c r="L28" s="285">
        <v>20</v>
      </c>
      <c r="M28" s="902"/>
    </row>
    <row r="29" spans="1:13" ht="12.4" customHeight="1" x14ac:dyDescent="0.2">
      <c r="A29" s="285">
        <v>21</v>
      </c>
      <c r="B29" s="329"/>
      <c r="C29" s="329"/>
      <c r="D29" s="329"/>
      <c r="E29" s="285">
        <v>21</v>
      </c>
      <c r="F29" s="290"/>
      <c r="G29" s="290"/>
      <c r="H29" s="322"/>
      <c r="I29" s="329"/>
      <c r="J29" s="329"/>
      <c r="K29" s="329"/>
      <c r="L29" s="285">
        <v>21</v>
      </c>
      <c r="M29" s="902"/>
    </row>
    <row r="30" spans="1:13" ht="12.4" customHeight="1" x14ac:dyDescent="0.2">
      <c r="A30" s="285">
        <v>22</v>
      </c>
      <c r="B30" s="329"/>
      <c r="C30" s="329"/>
      <c r="D30" s="329"/>
      <c r="E30" s="285">
        <v>22</v>
      </c>
      <c r="F30" s="290"/>
      <c r="G30" s="290"/>
      <c r="H30" s="321"/>
      <c r="I30" s="329"/>
      <c r="J30" s="329"/>
      <c r="K30" s="329"/>
      <c r="L30" s="285">
        <v>22</v>
      </c>
      <c r="M30" s="902"/>
    </row>
    <row r="31" spans="1:13" ht="12.4" customHeight="1" x14ac:dyDescent="0.2">
      <c r="A31" s="285">
        <v>23</v>
      </c>
      <c r="B31" s="329"/>
      <c r="C31" s="329"/>
      <c r="D31" s="329"/>
      <c r="E31" s="285">
        <v>23</v>
      </c>
      <c r="F31" s="290"/>
      <c r="G31" s="290"/>
      <c r="H31" s="321"/>
      <c r="I31" s="329"/>
      <c r="J31" s="329"/>
      <c r="K31" s="329"/>
      <c r="L31" s="285">
        <v>23</v>
      </c>
      <c r="M31" s="902"/>
    </row>
    <row r="32" spans="1:13" ht="12.4" customHeight="1" x14ac:dyDescent="0.2">
      <c r="A32" s="285">
        <v>24</v>
      </c>
      <c r="B32" s="329"/>
      <c r="C32" s="329"/>
      <c r="D32" s="329"/>
      <c r="E32" s="285">
        <v>24</v>
      </c>
      <c r="F32" s="290"/>
      <c r="G32" s="290"/>
      <c r="H32" s="321"/>
      <c r="I32" s="329"/>
      <c r="J32" s="329"/>
      <c r="K32" s="329"/>
      <c r="L32" s="285">
        <v>24</v>
      </c>
      <c r="M32" s="902"/>
    </row>
    <row r="33" spans="1:13" ht="12.4" customHeight="1" x14ac:dyDescent="0.2">
      <c r="A33" s="285">
        <v>25</v>
      </c>
      <c r="B33" s="329"/>
      <c r="C33" s="329"/>
      <c r="D33" s="329"/>
      <c r="E33" s="285">
        <v>25</v>
      </c>
      <c r="F33" s="290"/>
      <c r="G33" s="290"/>
      <c r="H33" s="321"/>
      <c r="I33" s="329"/>
      <c r="J33" s="329"/>
      <c r="K33" s="329"/>
      <c r="L33" s="285">
        <v>25</v>
      </c>
      <c r="M33" s="902"/>
    </row>
    <row r="34" spans="1:13" ht="12.4" customHeight="1" x14ac:dyDescent="0.2">
      <c r="A34" s="285">
        <v>26</v>
      </c>
      <c r="B34" s="329"/>
      <c r="C34" s="329"/>
      <c r="D34" s="329"/>
      <c r="E34" s="285">
        <v>26</v>
      </c>
      <c r="F34" s="290"/>
      <c r="G34" s="290"/>
      <c r="H34" s="321"/>
      <c r="I34" s="329"/>
      <c r="J34" s="329"/>
      <c r="K34" s="329"/>
      <c r="L34" s="285">
        <v>26</v>
      </c>
      <c r="M34" s="902"/>
    </row>
    <row r="35" spans="1:13" ht="12.4" customHeight="1" x14ac:dyDescent="0.2">
      <c r="A35" s="285">
        <v>27</v>
      </c>
      <c r="B35" s="329"/>
      <c r="C35" s="329"/>
      <c r="D35" s="329"/>
      <c r="E35" s="285">
        <v>27</v>
      </c>
      <c r="F35" s="290"/>
      <c r="G35" s="290"/>
      <c r="H35" s="321"/>
      <c r="I35" s="329"/>
      <c r="J35" s="329"/>
      <c r="K35" s="329"/>
      <c r="L35" s="285">
        <v>27</v>
      </c>
      <c r="M35" s="902"/>
    </row>
    <row r="36" spans="1:13" ht="12.4" customHeight="1" x14ac:dyDescent="0.2">
      <c r="A36" s="285">
        <v>28</v>
      </c>
      <c r="B36" s="329"/>
      <c r="C36" s="329"/>
      <c r="D36" s="329"/>
      <c r="E36" s="285">
        <v>28</v>
      </c>
      <c r="F36" s="290"/>
      <c r="G36" s="290"/>
      <c r="H36" s="321"/>
      <c r="I36" s="329"/>
      <c r="J36" s="329"/>
      <c r="K36" s="329"/>
      <c r="L36" s="285">
        <v>28</v>
      </c>
      <c r="M36" s="902"/>
    </row>
    <row r="37" spans="1:13" ht="12.4" customHeight="1" x14ac:dyDescent="0.2">
      <c r="A37" s="285">
        <v>29</v>
      </c>
      <c r="B37" s="329"/>
      <c r="C37" s="329"/>
      <c r="D37" s="329"/>
      <c r="E37" s="285">
        <v>29</v>
      </c>
      <c r="F37" s="290"/>
      <c r="G37" s="290"/>
      <c r="H37" s="321"/>
      <c r="I37" s="329"/>
      <c r="J37" s="329"/>
      <c r="K37" s="329"/>
      <c r="L37" s="285">
        <v>29</v>
      </c>
      <c r="M37" s="902"/>
    </row>
    <row r="38" spans="1:13" ht="12.4" customHeight="1" x14ac:dyDescent="0.2">
      <c r="A38" s="285">
        <v>30</v>
      </c>
      <c r="B38" s="329">
        <v>71171</v>
      </c>
      <c r="C38" s="329">
        <v>328737</v>
      </c>
      <c r="D38" s="310"/>
      <c r="E38" s="285">
        <v>30</v>
      </c>
      <c r="F38" s="1034" t="s">
        <v>136</v>
      </c>
      <c r="G38" s="1035"/>
      <c r="H38" s="1036"/>
      <c r="I38" s="310"/>
      <c r="J38" s="310"/>
      <c r="K38" s="310"/>
      <c r="L38" s="285">
        <v>30</v>
      </c>
      <c r="M38" s="902"/>
    </row>
    <row r="39" spans="1:13" ht="12.4" customHeight="1" thickBot="1" x14ac:dyDescent="0.25">
      <c r="A39" s="284">
        <v>31</v>
      </c>
      <c r="B39" s="320"/>
      <c r="C39" s="320"/>
      <c r="D39" s="329">
        <v>199709</v>
      </c>
      <c r="E39" s="284">
        <v>31</v>
      </c>
      <c r="F39" s="1037" t="s">
        <v>203</v>
      </c>
      <c r="G39" s="1038"/>
      <c r="H39" s="1039"/>
      <c r="I39" s="329">
        <v>148907</v>
      </c>
      <c r="J39" s="329">
        <v>148907</v>
      </c>
      <c r="K39" s="329">
        <v>148907</v>
      </c>
      <c r="L39" s="284">
        <v>31</v>
      </c>
      <c r="M39" s="902"/>
    </row>
    <row r="40" spans="1:13" ht="13.5" thickBot="1" x14ac:dyDescent="0.25">
      <c r="A40" s="319">
        <v>32</v>
      </c>
      <c r="B40" s="331">
        <f>SUM(B24:B38)</f>
        <v>1853807</v>
      </c>
      <c r="C40" s="331">
        <f>SUM(C24:C38)</f>
        <v>1149662</v>
      </c>
      <c r="D40" s="331">
        <f>SUM(D24:D39)</f>
        <v>1479709</v>
      </c>
      <c r="E40" s="319">
        <v>32</v>
      </c>
      <c r="F40" s="1040" t="s">
        <v>137</v>
      </c>
      <c r="G40" s="1041"/>
      <c r="H40" s="1042"/>
      <c r="I40" s="331">
        <f>SUM(I24:I39)</f>
        <v>2008907</v>
      </c>
      <c r="J40" s="331">
        <f>SUM(J24:J39)</f>
        <v>2008907</v>
      </c>
      <c r="K40" s="331">
        <f>SUM(K24:K39)</f>
        <v>2008907</v>
      </c>
      <c r="L40" s="319">
        <v>32</v>
      </c>
      <c r="M40" s="318"/>
    </row>
    <row r="41" spans="1:13" ht="18" customHeight="1" x14ac:dyDescent="0.25">
      <c r="D41" s="754" t="s">
        <v>36</v>
      </c>
      <c r="E41" s="754"/>
      <c r="F41" s="754"/>
      <c r="G41" s="754"/>
      <c r="H41" s="754"/>
      <c r="I41" s="754"/>
    </row>
    <row r="42" spans="1:13" ht="21.6" customHeight="1" x14ac:dyDescent="0.2">
      <c r="A42" s="1033" t="s">
        <v>204</v>
      </c>
      <c r="B42" s="1033"/>
      <c r="C42" s="1033"/>
      <c r="D42" s="814" t="s">
        <v>205</v>
      </c>
      <c r="E42" s="814"/>
      <c r="F42" s="814"/>
      <c r="G42" s="814"/>
      <c r="H42" s="814"/>
      <c r="I42" s="814"/>
      <c r="K42" s="673" t="s">
        <v>178</v>
      </c>
    </row>
    <row r="43" spans="1:13" ht="13.15" customHeight="1" x14ac:dyDescent="0.25">
      <c r="D43" s="814"/>
      <c r="E43" s="814"/>
      <c r="F43" s="814"/>
      <c r="G43" s="814"/>
      <c r="H43" s="814"/>
      <c r="I43" s="814"/>
    </row>
    <row r="44" spans="1:13" ht="21.75" customHeight="1" x14ac:dyDescent="0.25"/>
    <row r="45" spans="1:13" ht="15" hidden="1" customHeight="1" x14ac:dyDescent="0.25"/>
    <row r="46" spans="1:13" ht="10.5" hidden="1" customHeight="1" x14ac:dyDescent="0.25"/>
    <row r="47" spans="1:13" ht="10.5" hidden="1" customHeight="1" x14ac:dyDescent="0.25"/>
    <row r="48" spans="1:13" ht="10.5" hidden="1" customHeight="1" x14ac:dyDescent="0.25"/>
    <row r="49" ht="10.5" hidden="1" customHeight="1" x14ac:dyDescent="0.25"/>
    <row r="50" ht="10.5" hidden="1" customHeight="1" x14ac:dyDescent="0.25"/>
    <row r="51" ht="10.5" hidden="1" customHeight="1" x14ac:dyDescent="0.25"/>
    <row r="52" ht="10.5" hidden="1" customHeight="1" x14ac:dyDescent="0.25"/>
    <row r="53" ht="10.5" hidden="1" customHeight="1" x14ac:dyDescent="0.25"/>
    <row r="54" ht="10.5" hidden="1" customHeight="1" x14ac:dyDescent="0.25"/>
    <row r="55" ht="9.75" hidden="1" customHeight="1" x14ac:dyDescent="0.25"/>
    <row r="56" ht="9.75" hidden="1" customHeight="1" x14ac:dyDescent="0.25"/>
    <row r="57" ht="9.75" hidden="1" customHeight="1" x14ac:dyDescent="0.25"/>
    <row r="58" ht="9.75" hidden="1" customHeight="1" x14ac:dyDescent="0.25"/>
    <row r="59" ht="9.75" hidden="1" customHeight="1" x14ac:dyDescent="0.25"/>
    <row r="60" ht="9.75" hidden="1" customHeight="1" x14ac:dyDescent="0.25"/>
    <row r="61" ht="9.75" hidden="1" customHeight="1" x14ac:dyDescent="0.25"/>
    <row r="2289" ht="252.75" hidden="1" customHeight="1" x14ac:dyDescent="0.25"/>
  </sheetData>
  <mergeCells count="31">
    <mergeCell ref="F11:H11"/>
    <mergeCell ref="F12:H12"/>
    <mergeCell ref="F13:H13"/>
    <mergeCell ref="A42:C42"/>
    <mergeCell ref="F38:H38"/>
    <mergeCell ref="F39:H39"/>
    <mergeCell ref="F40:H40"/>
    <mergeCell ref="F14:H14"/>
    <mergeCell ref="F15:H15"/>
    <mergeCell ref="F16:H16"/>
    <mergeCell ref="F9:H9"/>
    <mergeCell ref="F10:H10"/>
    <mergeCell ref="I6:I8"/>
    <mergeCell ref="J6:J8"/>
    <mergeCell ref="A3:B3"/>
    <mergeCell ref="E1:H1"/>
    <mergeCell ref="M5:M8"/>
    <mergeCell ref="K6:K8"/>
    <mergeCell ref="B7:B8"/>
    <mergeCell ref="C7:C8"/>
    <mergeCell ref="A1:B1"/>
    <mergeCell ref="J1:K1"/>
    <mergeCell ref="J2:K2"/>
    <mergeCell ref="A2:B2"/>
    <mergeCell ref="E2:H2"/>
    <mergeCell ref="E4:H4"/>
    <mergeCell ref="E3:H3"/>
    <mergeCell ref="A4:B4"/>
    <mergeCell ref="A5:A8"/>
    <mergeCell ref="J4:K4"/>
    <mergeCell ref="J3:K3"/>
  </mergeCells>
  <printOptions horizontalCentered="1"/>
  <pageMargins left="0.24" right="0.21" top="0.26" bottom="0.25" header="0" footer="0"/>
  <pageSetup scale="94"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9" tint="0.39997558519241921"/>
  </sheetPr>
  <dimension ref="A1:M2290"/>
  <sheetViews>
    <sheetView zoomScale="110" zoomScaleNormal="110" workbookViewId="0">
      <selection activeCell="B6" sqref="B6:C6"/>
    </sheetView>
  </sheetViews>
  <sheetFormatPr defaultColWidth="0" defaultRowHeight="15.75" zeroHeight="1" x14ac:dyDescent="0.25"/>
  <cols>
    <col min="1" max="1" width="2.7109375" style="279" customWidth="1"/>
    <col min="2" max="2" width="14.42578125" style="278" customWidth="1"/>
    <col min="3" max="3" width="14.140625" style="278" customWidth="1"/>
    <col min="4" max="4" width="14.140625" style="275" customWidth="1"/>
    <col min="5" max="5" width="3" style="275" bestFit="1" customWidth="1"/>
    <col min="6" max="6" width="10.42578125" style="275" customWidth="1"/>
    <col min="7" max="7" width="9.7109375" style="275" customWidth="1"/>
    <col min="8" max="8" width="21.140625" style="275" customWidth="1"/>
    <col min="9" max="9" width="14.42578125" style="275" customWidth="1"/>
    <col min="10" max="10" width="14.140625" style="275" customWidth="1"/>
    <col min="11" max="11" width="15.7109375" style="275" customWidth="1"/>
    <col min="12" max="12" width="2.7109375" style="298" bestFit="1" customWidth="1"/>
    <col min="13" max="13" width="3.42578125" style="275" customWidth="1"/>
    <col min="14" max="16384" width="0" style="275" hidden="1"/>
  </cols>
  <sheetData>
    <row r="1" spans="1:13" x14ac:dyDescent="0.25">
      <c r="A1" s="983"/>
      <c r="B1" s="983"/>
      <c r="E1" s="955" t="s">
        <v>179</v>
      </c>
      <c r="F1" s="955"/>
      <c r="G1" s="955"/>
      <c r="H1" s="955"/>
      <c r="J1" s="932"/>
      <c r="K1" s="932"/>
    </row>
    <row r="2" spans="1:13" x14ac:dyDescent="0.25">
      <c r="A2" s="955" t="s">
        <v>0</v>
      </c>
      <c r="B2" s="983"/>
      <c r="E2" s="955" t="s">
        <v>140</v>
      </c>
      <c r="F2" s="955"/>
      <c r="G2" s="955"/>
      <c r="H2" s="955"/>
      <c r="J2" s="932"/>
      <c r="K2" s="932"/>
    </row>
    <row r="3" spans="1:13" ht="28.5" customHeight="1" x14ac:dyDescent="0.25">
      <c r="A3" s="955" t="s">
        <v>180</v>
      </c>
      <c r="B3" s="983"/>
      <c r="E3" s="1048" t="s">
        <v>206</v>
      </c>
      <c r="F3" s="1049"/>
      <c r="G3" s="1049"/>
      <c r="H3" s="1049"/>
      <c r="J3" s="1024" t="s">
        <v>5</v>
      </c>
      <c r="K3" s="1025"/>
    </row>
    <row r="4" spans="1:13" x14ac:dyDescent="0.25">
      <c r="A4" s="983"/>
      <c r="B4" s="983"/>
      <c r="E4" s="997" t="s">
        <v>4</v>
      </c>
      <c r="F4" s="997"/>
      <c r="G4" s="997"/>
      <c r="H4" s="997"/>
      <c r="I4" s="328"/>
      <c r="J4" s="997" t="s">
        <v>6</v>
      </c>
      <c r="K4" s="997"/>
    </row>
    <row r="5" spans="1:13" s="336" customFormat="1" ht="30" customHeight="1" x14ac:dyDescent="0.2">
      <c r="A5" s="1050"/>
      <c r="B5" s="837" t="s">
        <v>7</v>
      </c>
      <c r="C5" s="840"/>
      <c r="D5" s="841"/>
      <c r="E5" s="842" t="s">
        <v>182</v>
      </c>
      <c r="F5" s="843"/>
      <c r="G5" s="843"/>
      <c r="H5" s="844"/>
      <c r="I5" s="837" t="s">
        <v>207</v>
      </c>
      <c r="J5" s="838"/>
      <c r="K5" s="839"/>
      <c r="L5" s="647"/>
      <c r="M5" s="1021"/>
    </row>
    <row r="6" spans="1:13" s="336" customFormat="1" ht="15.75" customHeight="1" x14ac:dyDescent="0.25">
      <c r="A6" s="1051"/>
      <c r="B6" s="849" t="s">
        <v>10</v>
      </c>
      <c r="C6" s="850"/>
      <c r="D6" s="836" t="s">
        <v>184</v>
      </c>
      <c r="E6" s="914"/>
      <c r="F6" s="845"/>
      <c r="G6" s="845"/>
      <c r="H6" s="846"/>
      <c r="I6" s="1046" t="s">
        <v>11</v>
      </c>
      <c r="J6" s="1046" t="s">
        <v>12</v>
      </c>
      <c r="K6" s="1046" t="s">
        <v>13</v>
      </c>
      <c r="L6" s="915"/>
      <c r="M6" s="1021"/>
    </row>
    <row r="7" spans="1:13" s="336" customFormat="1" ht="15.75" customHeight="1" x14ac:dyDescent="0.2">
      <c r="A7" s="1051"/>
      <c r="B7" s="1046" t="s">
        <v>208</v>
      </c>
      <c r="C7" s="1046" t="s">
        <v>186</v>
      </c>
      <c r="D7" s="916" t="s">
        <v>209</v>
      </c>
      <c r="E7" s="914"/>
      <c r="F7" s="845"/>
      <c r="G7" s="845"/>
      <c r="H7" s="846"/>
      <c r="I7" s="1047"/>
      <c r="J7" s="1053"/>
      <c r="K7" s="1047"/>
      <c r="L7" s="915"/>
      <c r="M7" s="1021"/>
    </row>
    <row r="8" spans="1:13" s="336" customFormat="1" ht="9.6" customHeight="1" x14ac:dyDescent="0.2">
      <c r="A8" s="1052"/>
      <c r="B8" s="1047"/>
      <c r="C8" s="1047"/>
      <c r="D8" s="917"/>
      <c r="E8" s="918"/>
      <c r="F8" s="847"/>
      <c r="G8" s="847"/>
      <c r="H8" s="848"/>
      <c r="I8" s="1047"/>
      <c r="J8" s="1053"/>
      <c r="K8" s="1047"/>
      <c r="L8" s="919"/>
      <c r="M8" s="1021"/>
    </row>
    <row r="9" spans="1:13" ht="12.4" customHeight="1" x14ac:dyDescent="0.2">
      <c r="A9" s="293">
        <v>1</v>
      </c>
      <c r="B9" s="310"/>
      <c r="C9" s="310"/>
      <c r="D9" s="310"/>
      <c r="E9" s="293">
        <v>1</v>
      </c>
      <c r="F9" s="1029" t="s">
        <v>2</v>
      </c>
      <c r="G9" s="1030"/>
      <c r="H9" s="1031"/>
      <c r="I9" s="293"/>
      <c r="J9" s="293"/>
      <c r="K9" s="293"/>
      <c r="L9" s="293">
        <v>1</v>
      </c>
      <c r="M9" s="912"/>
    </row>
    <row r="10" spans="1:13" ht="12.4" customHeight="1" x14ac:dyDescent="0.2">
      <c r="A10" s="285">
        <v>2</v>
      </c>
      <c r="B10" s="329">
        <v>0</v>
      </c>
      <c r="C10" s="329">
        <v>0</v>
      </c>
      <c r="D10" s="329">
        <v>92177</v>
      </c>
      <c r="E10" s="285">
        <v>2</v>
      </c>
      <c r="F10" s="985" t="s">
        <v>188</v>
      </c>
      <c r="G10" s="1008"/>
      <c r="H10" s="986"/>
      <c r="I10" s="329">
        <v>185563</v>
      </c>
      <c r="J10" s="329">
        <v>185563</v>
      </c>
      <c r="K10" s="329">
        <v>185563</v>
      </c>
      <c r="L10" s="285">
        <v>2</v>
      </c>
      <c r="M10" s="913"/>
    </row>
    <row r="11" spans="1:13" ht="12.4" customHeight="1" x14ac:dyDescent="0.2">
      <c r="A11" s="285">
        <v>3</v>
      </c>
      <c r="B11" s="329"/>
      <c r="C11" s="329"/>
      <c r="D11" s="329"/>
      <c r="E11" s="285">
        <v>3</v>
      </c>
      <c r="F11" s="985" t="s">
        <v>189</v>
      </c>
      <c r="G11" s="1008"/>
      <c r="H11" s="986"/>
      <c r="I11" s="329"/>
      <c r="J11" s="329"/>
      <c r="K11" s="329"/>
      <c r="L11" s="285">
        <v>3</v>
      </c>
      <c r="M11" s="913"/>
    </row>
    <row r="12" spans="1:13" ht="12.4" customHeight="1" x14ac:dyDescent="0.2">
      <c r="A12" s="285">
        <v>4</v>
      </c>
      <c r="B12" s="329">
        <v>0</v>
      </c>
      <c r="C12" s="329">
        <v>0</v>
      </c>
      <c r="D12" s="329">
        <v>480</v>
      </c>
      <c r="E12" s="285">
        <v>4</v>
      </c>
      <c r="F12" s="985" t="s">
        <v>19</v>
      </c>
      <c r="G12" s="1008"/>
      <c r="H12" s="986"/>
      <c r="I12" s="329">
        <v>620</v>
      </c>
      <c r="J12" s="329">
        <v>620</v>
      </c>
      <c r="K12" s="329">
        <v>620</v>
      </c>
      <c r="L12" s="285">
        <v>4</v>
      </c>
      <c r="M12" s="902"/>
    </row>
    <row r="13" spans="1:13" ht="12.4" customHeight="1" x14ac:dyDescent="0.2">
      <c r="A13" s="285">
        <v>5</v>
      </c>
      <c r="B13" s="329" t="s">
        <v>30</v>
      </c>
      <c r="C13" s="329">
        <v>0</v>
      </c>
      <c r="D13" s="329">
        <v>553</v>
      </c>
      <c r="E13" s="285">
        <v>5</v>
      </c>
      <c r="F13" s="985" t="s">
        <v>20</v>
      </c>
      <c r="G13" s="1008"/>
      <c r="H13" s="986"/>
      <c r="I13" s="329">
        <v>1141</v>
      </c>
      <c r="J13" s="329">
        <v>1141</v>
      </c>
      <c r="K13" s="329">
        <v>1141</v>
      </c>
      <c r="L13" s="285">
        <v>5</v>
      </c>
      <c r="M13" s="913"/>
    </row>
    <row r="14" spans="1:13" ht="12.4" customHeight="1" x14ac:dyDescent="0.2">
      <c r="A14" s="285">
        <v>6</v>
      </c>
      <c r="B14" s="329" t="s">
        <v>30</v>
      </c>
      <c r="C14" s="329"/>
      <c r="D14" s="329"/>
      <c r="E14" s="285">
        <v>6</v>
      </c>
      <c r="F14" s="985" t="s">
        <v>21</v>
      </c>
      <c r="G14" s="1008"/>
      <c r="H14" s="986"/>
      <c r="I14" s="329"/>
      <c r="J14" s="329"/>
      <c r="K14" s="329"/>
      <c r="L14" s="285">
        <v>6</v>
      </c>
      <c r="M14" s="913"/>
    </row>
    <row r="15" spans="1:13" ht="12.4" customHeight="1" x14ac:dyDescent="0.2">
      <c r="A15" s="285">
        <v>7</v>
      </c>
      <c r="B15" s="329"/>
      <c r="C15" s="329"/>
      <c r="D15" s="329"/>
      <c r="E15" s="285">
        <v>7</v>
      </c>
      <c r="F15" s="985"/>
      <c r="G15" s="1008"/>
      <c r="H15" s="986"/>
      <c r="I15" s="329"/>
      <c r="J15" s="329"/>
      <c r="K15" s="329"/>
      <c r="L15" s="285">
        <v>7</v>
      </c>
      <c r="M15" s="902"/>
    </row>
    <row r="16" spans="1:13" ht="12.4" customHeight="1" x14ac:dyDescent="0.2">
      <c r="A16" s="285">
        <v>8</v>
      </c>
      <c r="B16" s="329"/>
      <c r="C16" s="329"/>
      <c r="D16" s="329"/>
      <c r="E16" s="285">
        <v>8</v>
      </c>
      <c r="F16" s="985"/>
      <c r="G16" s="1008"/>
      <c r="H16" s="986"/>
      <c r="I16" s="329"/>
      <c r="J16" s="329"/>
      <c r="K16" s="329"/>
      <c r="L16" s="285">
        <v>8</v>
      </c>
      <c r="M16" s="913"/>
    </row>
    <row r="17" spans="1:13" ht="12.4" customHeight="1" x14ac:dyDescent="0.2">
      <c r="A17" s="285">
        <v>9</v>
      </c>
      <c r="B17" s="329"/>
      <c r="C17" s="329"/>
      <c r="D17" s="329"/>
      <c r="E17" s="285">
        <v>9</v>
      </c>
      <c r="F17" s="985"/>
      <c r="G17" s="1008"/>
      <c r="H17" s="986"/>
      <c r="I17" s="329"/>
      <c r="J17" s="329"/>
      <c r="K17" s="329"/>
      <c r="L17" s="285">
        <v>9</v>
      </c>
      <c r="M17" s="913"/>
    </row>
    <row r="18" spans="1:13" ht="12.4" customHeight="1" x14ac:dyDescent="0.2">
      <c r="A18" s="285">
        <v>10</v>
      </c>
      <c r="B18" s="330">
        <f>SUM(B10:B17)</f>
        <v>0</v>
      </c>
      <c r="C18" s="330">
        <f>SUM(C10:C17)</f>
        <v>0</v>
      </c>
      <c r="D18" s="330">
        <f>SUM(D10:D17)</f>
        <v>93210</v>
      </c>
      <c r="E18" s="285">
        <v>10</v>
      </c>
      <c r="F18" s="985" t="s">
        <v>194</v>
      </c>
      <c r="G18" s="1008"/>
      <c r="H18" s="986"/>
      <c r="I18" s="330">
        <f>SUM(I10:I17)</f>
        <v>187324</v>
      </c>
      <c r="J18" s="330">
        <f>SUM(J10:J17)</f>
        <v>187324</v>
      </c>
      <c r="K18" s="330">
        <f>SUM(K10:K17)</f>
        <v>187324</v>
      </c>
      <c r="L18" s="285">
        <v>10</v>
      </c>
      <c r="M18" s="913"/>
    </row>
    <row r="19" spans="1:13" ht="12.4" customHeight="1" x14ac:dyDescent="0.2">
      <c r="A19" s="285">
        <v>11</v>
      </c>
      <c r="B19" s="310"/>
      <c r="C19" s="310"/>
      <c r="D19" s="329">
        <v>92353</v>
      </c>
      <c r="E19" s="285">
        <v>11</v>
      </c>
      <c r="F19" s="985" t="s">
        <v>32</v>
      </c>
      <c r="G19" s="1008"/>
      <c r="H19" s="986"/>
      <c r="I19" s="329">
        <v>95584</v>
      </c>
      <c r="J19" s="329">
        <v>95584</v>
      </c>
      <c r="K19" s="329">
        <v>95584</v>
      </c>
      <c r="L19" s="285">
        <v>11</v>
      </c>
      <c r="M19" s="913"/>
    </row>
    <row r="20" spans="1:13" ht="12.4" customHeight="1" thickBot="1" x14ac:dyDescent="0.25">
      <c r="A20" s="284">
        <v>12</v>
      </c>
      <c r="B20" s="329">
        <v>0</v>
      </c>
      <c r="C20" s="329">
        <v>92177</v>
      </c>
      <c r="D20" s="320"/>
      <c r="E20" s="284">
        <v>12</v>
      </c>
      <c r="F20" s="1000" t="s">
        <v>33</v>
      </c>
      <c r="G20" s="1020"/>
      <c r="H20" s="1001"/>
      <c r="I20" s="320"/>
      <c r="J20" s="320"/>
      <c r="K20" s="320"/>
      <c r="L20" s="284">
        <v>12</v>
      </c>
      <c r="M20" s="913"/>
    </row>
    <row r="21" spans="1:13" ht="13.5" thickBot="1" x14ac:dyDescent="0.25">
      <c r="A21" s="319">
        <v>13</v>
      </c>
      <c r="B21" s="331">
        <f>SUM(B18:B20)</f>
        <v>0</v>
      </c>
      <c r="C21" s="331">
        <f>SUM(C18:C20)</f>
        <v>92177</v>
      </c>
      <c r="D21" s="331">
        <f>SUM(D18:D20)</f>
        <v>185563</v>
      </c>
      <c r="E21" s="319">
        <v>13</v>
      </c>
      <c r="F21" s="1040" t="s">
        <v>34</v>
      </c>
      <c r="G21" s="1041"/>
      <c r="H21" s="1042"/>
      <c r="I21" s="331">
        <f>SUM(I18:I20)</f>
        <v>282908</v>
      </c>
      <c r="J21" s="331">
        <f>SUM(J18:J20)</f>
        <v>282908</v>
      </c>
      <c r="K21" s="331">
        <f>SUM(K18:K20)</f>
        <v>282908</v>
      </c>
      <c r="L21" s="319">
        <v>13</v>
      </c>
      <c r="M21" s="327"/>
    </row>
    <row r="22" spans="1:13" ht="12.4" customHeight="1" x14ac:dyDescent="0.2">
      <c r="A22" s="341">
        <v>14</v>
      </c>
      <c r="B22" s="342"/>
      <c r="C22" s="342"/>
      <c r="D22" s="342"/>
      <c r="E22" s="341">
        <v>14</v>
      </c>
      <c r="F22" s="1054" t="s">
        <v>195</v>
      </c>
      <c r="G22" s="1055"/>
      <c r="H22" s="1056"/>
      <c r="I22" s="342"/>
      <c r="J22" s="342"/>
      <c r="K22" s="342"/>
      <c r="L22" s="341">
        <v>14</v>
      </c>
      <c r="M22" s="913"/>
    </row>
    <row r="23" spans="1:13" ht="33.75" x14ac:dyDescent="0.2">
      <c r="A23" s="324">
        <v>15</v>
      </c>
      <c r="B23" s="325"/>
      <c r="C23" s="325"/>
      <c r="D23" s="325"/>
      <c r="E23" s="324">
        <v>15</v>
      </c>
      <c r="F23" s="326" t="s">
        <v>196</v>
      </c>
      <c r="G23" s="326" t="s">
        <v>197</v>
      </c>
      <c r="H23" s="326" t="s">
        <v>198</v>
      </c>
      <c r="I23" s="325"/>
      <c r="J23" s="325"/>
      <c r="K23" s="325"/>
      <c r="L23" s="324">
        <v>15</v>
      </c>
      <c r="M23" s="902"/>
    </row>
    <row r="24" spans="1:13" ht="12.4" customHeight="1" x14ac:dyDescent="0.2">
      <c r="A24" s="324">
        <v>16</v>
      </c>
      <c r="B24" s="329">
        <v>0</v>
      </c>
      <c r="C24" s="329">
        <v>0</v>
      </c>
      <c r="D24" s="329">
        <v>0</v>
      </c>
      <c r="E24" s="324">
        <v>16</v>
      </c>
      <c r="F24" s="332" t="s">
        <v>210</v>
      </c>
      <c r="G24" s="332" t="s">
        <v>211</v>
      </c>
      <c r="H24" s="332" t="s">
        <v>212</v>
      </c>
      <c r="I24" s="329">
        <v>58833</v>
      </c>
      <c r="J24" s="329">
        <v>58833</v>
      </c>
      <c r="K24" s="329">
        <v>58833</v>
      </c>
      <c r="L24" s="324">
        <v>16</v>
      </c>
      <c r="M24" s="902"/>
    </row>
    <row r="25" spans="1:13" ht="12.4" customHeight="1" x14ac:dyDescent="0.2">
      <c r="A25" s="285">
        <v>17</v>
      </c>
      <c r="B25" s="329">
        <v>0</v>
      </c>
      <c r="C25" s="329">
        <v>0</v>
      </c>
      <c r="D25" s="329">
        <v>0</v>
      </c>
      <c r="E25" s="285">
        <v>17</v>
      </c>
      <c r="F25" s="332" t="s">
        <v>210</v>
      </c>
      <c r="G25" s="332" t="s">
        <v>211</v>
      </c>
      <c r="H25" s="332" t="s">
        <v>213</v>
      </c>
      <c r="I25" s="329">
        <v>1</v>
      </c>
      <c r="J25" s="329">
        <v>1</v>
      </c>
      <c r="K25" s="329">
        <v>1</v>
      </c>
      <c r="L25" s="285">
        <v>17</v>
      </c>
      <c r="M25" s="902"/>
    </row>
    <row r="26" spans="1:13" ht="35.25" customHeight="1" x14ac:dyDescent="0.2">
      <c r="A26" s="285">
        <v>18</v>
      </c>
      <c r="B26" s="329">
        <v>0</v>
      </c>
      <c r="C26" s="329">
        <v>0</v>
      </c>
      <c r="D26" s="329">
        <v>0</v>
      </c>
      <c r="E26" s="285">
        <v>18</v>
      </c>
      <c r="F26" s="332" t="s">
        <v>210</v>
      </c>
      <c r="G26" s="332" t="s">
        <v>214</v>
      </c>
      <c r="H26" s="337" t="s">
        <v>215</v>
      </c>
      <c r="I26" s="329">
        <v>60000</v>
      </c>
      <c r="J26" s="329">
        <v>60000</v>
      </c>
      <c r="K26" s="329">
        <v>60000</v>
      </c>
      <c r="L26" s="285">
        <v>18</v>
      </c>
      <c r="M26" s="902"/>
    </row>
    <row r="27" spans="1:13" ht="12.4" customHeight="1" x14ac:dyDescent="0.2">
      <c r="A27" s="285">
        <v>19</v>
      </c>
      <c r="B27" s="329"/>
      <c r="C27" s="329"/>
      <c r="D27" s="329"/>
      <c r="E27" s="285">
        <v>19</v>
      </c>
      <c r="F27" s="290"/>
      <c r="G27" s="332" t="s">
        <v>202</v>
      </c>
      <c r="H27" s="332"/>
      <c r="I27" s="329">
        <v>101339</v>
      </c>
      <c r="J27" s="329">
        <v>101339</v>
      </c>
      <c r="K27" s="329">
        <v>101339</v>
      </c>
      <c r="L27" s="285">
        <v>19</v>
      </c>
      <c r="M27" s="902"/>
    </row>
    <row r="28" spans="1:13" ht="12.4" customHeight="1" x14ac:dyDescent="0.2">
      <c r="A28" s="285">
        <v>20</v>
      </c>
      <c r="B28" s="329"/>
      <c r="C28" s="329"/>
      <c r="D28" s="329"/>
      <c r="E28" s="285">
        <v>20</v>
      </c>
      <c r="F28" s="290"/>
      <c r="G28" s="290"/>
      <c r="H28" s="322"/>
      <c r="I28" s="329"/>
      <c r="J28" s="329"/>
      <c r="K28" s="329"/>
      <c r="L28" s="285">
        <v>20</v>
      </c>
      <c r="M28" s="902"/>
    </row>
    <row r="29" spans="1:13" ht="12.4" customHeight="1" x14ac:dyDescent="0.2">
      <c r="A29" s="285">
        <v>21</v>
      </c>
      <c r="B29" s="329"/>
      <c r="C29" s="329"/>
      <c r="D29" s="329"/>
      <c r="E29" s="285">
        <v>21</v>
      </c>
      <c r="F29" s="290"/>
      <c r="G29" s="290"/>
      <c r="H29" s="321"/>
      <c r="I29" s="329"/>
      <c r="J29" s="329"/>
      <c r="K29" s="329"/>
      <c r="L29" s="285">
        <v>21</v>
      </c>
      <c r="M29" s="902"/>
    </row>
    <row r="30" spans="1:13" ht="12.4" customHeight="1" x14ac:dyDescent="0.2">
      <c r="A30" s="285">
        <v>26</v>
      </c>
      <c r="B30" s="329"/>
      <c r="C30" s="329"/>
      <c r="D30" s="329"/>
      <c r="E30" s="285">
        <v>26</v>
      </c>
      <c r="F30" s="290"/>
      <c r="G30" s="290"/>
      <c r="H30" s="321"/>
      <c r="I30" s="329"/>
      <c r="J30" s="611"/>
      <c r="K30" s="329"/>
      <c r="L30" s="285">
        <v>26</v>
      </c>
      <c r="M30" s="902"/>
    </row>
    <row r="31" spans="1:13" ht="12.4" customHeight="1" x14ac:dyDescent="0.2">
      <c r="A31" s="285">
        <v>27</v>
      </c>
      <c r="B31" s="329"/>
      <c r="C31" s="329"/>
      <c r="D31" s="329"/>
      <c r="E31" s="285">
        <v>27</v>
      </c>
      <c r="F31" s="290"/>
      <c r="G31" s="290"/>
      <c r="H31" s="321"/>
      <c r="I31" s="329"/>
      <c r="J31" s="329"/>
      <c r="K31" s="329"/>
      <c r="L31" s="285">
        <v>27</v>
      </c>
      <c r="M31" s="902"/>
    </row>
    <row r="32" spans="1:13" ht="12.4" customHeight="1" x14ac:dyDescent="0.2">
      <c r="A32" s="285">
        <v>28</v>
      </c>
      <c r="B32" s="329"/>
      <c r="C32" s="329"/>
      <c r="D32" s="329"/>
      <c r="E32" s="285">
        <v>28</v>
      </c>
      <c r="F32" s="290"/>
      <c r="G32" s="290"/>
      <c r="H32" s="321"/>
      <c r="I32" s="329"/>
      <c r="J32" s="329"/>
      <c r="K32" s="329"/>
      <c r="L32" s="285">
        <v>28</v>
      </c>
      <c r="M32" s="902"/>
    </row>
    <row r="33" spans="1:13" ht="12.4" customHeight="1" x14ac:dyDescent="0.2">
      <c r="A33" s="285">
        <v>29</v>
      </c>
      <c r="B33" s="329">
        <v>0</v>
      </c>
      <c r="C33" s="329">
        <v>92177</v>
      </c>
      <c r="D33" s="310"/>
      <c r="E33" s="285">
        <v>29</v>
      </c>
      <c r="F33" s="1034" t="s">
        <v>136</v>
      </c>
      <c r="G33" s="1035"/>
      <c r="H33" s="1036"/>
      <c r="I33" s="310"/>
      <c r="J33" s="310"/>
      <c r="K33" s="310"/>
      <c r="L33" s="285">
        <v>29</v>
      </c>
      <c r="M33" s="902"/>
    </row>
    <row r="34" spans="1:13" ht="12.4" customHeight="1" thickBot="1" x14ac:dyDescent="0.25">
      <c r="A34" s="284">
        <v>30</v>
      </c>
      <c r="B34" s="320"/>
      <c r="C34" s="320"/>
      <c r="D34" s="338">
        <v>185563</v>
      </c>
      <c r="E34" s="284">
        <v>30</v>
      </c>
      <c r="F34" s="1037" t="s">
        <v>203</v>
      </c>
      <c r="G34" s="1038"/>
      <c r="H34" s="1039"/>
      <c r="I34" s="329">
        <v>62736</v>
      </c>
      <c r="J34" s="329">
        <v>62736</v>
      </c>
      <c r="K34" s="329">
        <v>62736</v>
      </c>
      <c r="L34" s="284">
        <v>30</v>
      </c>
      <c r="M34" s="902"/>
    </row>
    <row r="35" spans="1:13" ht="13.5" thickBot="1" x14ac:dyDescent="0.25">
      <c r="A35" s="319">
        <v>31</v>
      </c>
      <c r="B35" s="331">
        <f>SUM(B23:B33)</f>
        <v>0</v>
      </c>
      <c r="C35" s="331">
        <f>SUM(C23:C33)</f>
        <v>92177</v>
      </c>
      <c r="D35" s="331">
        <f>SUM(D23:D34)</f>
        <v>185563</v>
      </c>
      <c r="E35" s="319">
        <v>31</v>
      </c>
      <c r="F35" s="1040" t="s">
        <v>137</v>
      </c>
      <c r="G35" s="1041"/>
      <c r="H35" s="1042"/>
      <c r="I35" s="331">
        <f>+I24+I26+I27+I34</f>
        <v>282908</v>
      </c>
      <c r="J35" s="331">
        <f>+J24+J26+J27+J34</f>
        <v>282908</v>
      </c>
      <c r="K35" s="331">
        <f>+J24+J26+J27+J34</f>
        <v>282908</v>
      </c>
      <c r="L35" s="319">
        <v>31</v>
      </c>
      <c r="M35" s="318"/>
    </row>
    <row r="36" spans="1:13" ht="13.15" customHeight="1" x14ac:dyDescent="0.25">
      <c r="D36" s="754" t="s">
        <v>36</v>
      </c>
      <c r="E36" s="754"/>
      <c r="F36" s="754"/>
      <c r="G36" s="754"/>
      <c r="H36" s="754"/>
      <c r="I36" s="754"/>
    </row>
    <row r="37" spans="1:13" ht="13.15" customHeight="1" x14ac:dyDescent="0.2">
      <c r="A37" s="1033" t="s">
        <v>204</v>
      </c>
      <c r="B37" s="1033"/>
      <c r="C37" s="1033"/>
      <c r="D37" s="645" t="s">
        <v>205</v>
      </c>
      <c r="E37" s="645"/>
      <c r="F37" s="645"/>
      <c r="G37" s="645"/>
      <c r="H37" s="645"/>
      <c r="I37" s="645"/>
      <c r="K37" s="673" t="s">
        <v>178</v>
      </c>
    </row>
    <row r="38" spans="1:13" ht="13.15" customHeight="1" x14ac:dyDescent="0.25">
      <c r="D38" s="645"/>
      <c r="E38" s="645"/>
      <c r="F38" s="645"/>
      <c r="G38" s="645"/>
      <c r="H38" s="645"/>
      <c r="I38" s="645"/>
    </row>
    <row r="39" spans="1:13" ht="21.75" customHeight="1" x14ac:dyDescent="0.25"/>
    <row r="40" spans="1:13" ht="15" hidden="1" customHeight="1" x14ac:dyDescent="0.25"/>
    <row r="41" spans="1:13" ht="10.5" hidden="1" customHeight="1" x14ac:dyDescent="0.25"/>
    <row r="42" spans="1:13" ht="10.5" hidden="1" customHeight="1" x14ac:dyDescent="0.25"/>
    <row r="43" spans="1:13" ht="10.5" hidden="1" customHeight="1" x14ac:dyDescent="0.25"/>
    <row r="44" spans="1:13" ht="10.5" hidden="1" customHeight="1" x14ac:dyDescent="0.25"/>
    <row r="45" spans="1:13" ht="10.5" hidden="1" customHeight="1" x14ac:dyDescent="0.25"/>
    <row r="46" spans="1:13" ht="10.5" hidden="1" customHeight="1" x14ac:dyDescent="0.25"/>
    <row r="47" spans="1:13" ht="10.5" hidden="1" customHeight="1" x14ac:dyDescent="0.25"/>
    <row r="48" spans="1:13" ht="10.5" hidden="1" customHeight="1" x14ac:dyDescent="0.25"/>
    <row r="49" ht="10.5" hidden="1" customHeight="1" x14ac:dyDescent="0.25"/>
    <row r="50" ht="9.75" hidden="1" customHeight="1" x14ac:dyDescent="0.25"/>
    <row r="51" ht="9.75" hidden="1" customHeight="1" x14ac:dyDescent="0.25"/>
    <row r="52" ht="9.75" hidden="1" customHeight="1" x14ac:dyDescent="0.25"/>
    <row r="53" ht="9.75" hidden="1" customHeight="1" x14ac:dyDescent="0.25"/>
    <row r="54" ht="9.75" hidden="1" customHeight="1" x14ac:dyDescent="0.25"/>
    <row r="55" ht="9.75" hidden="1" customHeight="1" x14ac:dyDescent="0.25"/>
    <row r="56" ht="9.75" hidden="1" customHeight="1" x14ac:dyDescent="0.25"/>
    <row r="2284" ht="252.75" hidden="1" customHeight="1" x14ac:dyDescent="0.25"/>
    <row r="2287" x14ac:dyDescent="0.25"/>
    <row r="2288" x14ac:dyDescent="0.25"/>
    <row r="2289" x14ac:dyDescent="0.25"/>
    <row r="2290" x14ac:dyDescent="0.25"/>
  </sheetData>
  <mergeCells count="37">
    <mergeCell ref="A37:C37"/>
    <mergeCell ref="F22:H22"/>
    <mergeCell ref="F21:H21"/>
    <mergeCell ref="F33:H33"/>
    <mergeCell ref="F34:H34"/>
    <mergeCell ref="F35:H35"/>
    <mergeCell ref="F16:H16"/>
    <mergeCell ref="F17:H17"/>
    <mergeCell ref="F18:H18"/>
    <mergeCell ref="F19:H19"/>
    <mergeCell ref="F20:H20"/>
    <mergeCell ref="F11:H11"/>
    <mergeCell ref="F12:H12"/>
    <mergeCell ref="F13:H13"/>
    <mergeCell ref="F14:H14"/>
    <mergeCell ref="F15:H15"/>
    <mergeCell ref="F9:H9"/>
    <mergeCell ref="F10:H10"/>
    <mergeCell ref="I6:I8"/>
    <mergeCell ref="J6:J8"/>
    <mergeCell ref="A3:B3"/>
    <mergeCell ref="E1:H1"/>
    <mergeCell ref="M5:M8"/>
    <mergeCell ref="K6:K8"/>
    <mergeCell ref="B7:B8"/>
    <mergeCell ref="C7:C8"/>
    <mergeCell ref="A1:B1"/>
    <mergeCell ref="J1:K1"/>
    <mergeCell ref="J2:K2"/>
    <mergeCell ref="A2:B2"/>
    <mergeCell ref="E2:H2"/>
    <mergeCell ref="E4:H4"/>
    <mergeCell ref="E3:H3"/>
    <mergeCell ref="A4:B4"/>
    <mergeCell ref="A5:A8"/>
    <mergeCell ref="J4:K4"/>
    <mergeCell ref="J3:K3"/>
  </mergeCells>
  <printOptions horizontalCentered="1"/>
  <pageMargins left="0.25" right="0.25" top="0.75" bottom="0.75" header="0.3" footer="0.3"/>
  <pageSetup scale="88"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7C80"/>
  </sheetPr>
  <dimension ref="A1:M45"/>
  <sheetViews>
    <sheetView zoomScale="110" zoomScaleNormal="110" workbookViewId="0">
      <selection activeCell="D10" sqref="D10"/>
    </sheetView>
  </sheetViews>
  <sheetFormatPr defaultColWidth="0" defaultRowHeight="12.75" zeroHeight="1" x14ac:dyDescent="0.2"/>
  <cols>
    <col min="1" max="1" width="2.7109375" style="339" customWidth="1"/>
    <col min="2" max="2" width="14" style="339" customWidth="1"/>
    <col min="3" max="3" width="13.7109375" style="339" customWidth="1"/>
    <col min="4" max="4" width="14" style="339" customWidth="1"/>
    <col min="5" max="5" width="3" style="339" bestFit="1" customWidth="1"/>
    <col min="6" max="6" width="10.7109375" style="339" customWidth="1"/>
    <col min="7" max="7" width="10.5703125" style="339" customWidth="1"/>
    <col min="8" max="8" width="24" style="339" customWidth="1"/>
    <col min="9" max="9" width="14" style="339" customWidth="1"/>
    <col min="10" max="10" width="14.42578125" style="339" customWidth="1"/>
    <col min="11" max="11" width="13.28515625" style="339" customWidth="1"/>
    <col min="12" max="12" width="2.28515625" style="339" bestFit="1" customWidth="1"/>
    <col min="13" max="13" width="1.7109375" style="339" customWidth="1"/>
    <col min="14" max="16384" width="8.7109375" style="339" hidden="1"/>
  </cols>
  <sheetData>
    <row r="1" spans="1:13" ht="15" x14ac:dyDescent="0.25">
      <c r="A1" s="1060" t="s">
        <v>216</v>
      </c>
      <c r="B1" s="1061"/>
      <c r="C1" s="686"/>
      <c r="D1" s="686"/>
      <c r="K1" s="339" t="s">
        <v>30</v>
      </c>
    </row>
    <row r="2" spans="1:13" ht="15" x14ac:dyDescent="0.25">
      <c r="A2" s="1060" t="s">
        <v>217</v>
      </c>
      <c r="B2" s="1061"/>
      <c r="C2" s="686"/>
      <c r="D2" s="686"/>
      <c r="E2" s="1062" t="s">
        <v>218</v>
      </c>
      <c r="F2" s="1062"/>
      <c r="G2" s="1062"/>
      <c r="H2" s="1062"/>
      <c r="I2" s="343" t="s">
        <v>219</v>
      </c>
    </row>
    <row r="3" spans="1:13" ht="15" x14ac:dyDescent="0.25">
      <c r="A3" s="648" t="s">
        <v>220</v>
      </c>
      <c r="B3" s="648"/>
      <c r="C3" s="648"/>
      <c r="D3" s="648"/>
      <c r="E3" s="1062" t="s">
        <v>140</v>
      </c>
      <c r="F3" s="1062"/>
      <c r="G3" s="1062"/>
      <c r="H3" s="1062"/>
      <c r="I3" s="343" t="s">
        <v>221</v>
      </c>
      <c r="J3" s="343"/>
      <c r="K3" s="343"/>
    </row>
    <row r="4" spans="1:13" x14ac:dyDescent="0.2">
      <c r="A4" s="648" t="s">
        <v>222</v>
      </c>
      <c r="B4" s="648"/>
      <c r="C4" s="648"/>
      <c r="D4" s="648"/>
      <c r="E4" s="1063" t="s">
        <v>223</v>
      </c>
      <c r="F4" s="1064"/>
      <c r="G4" s="1064"/>
      <c r="H4" s="1064"/>
      <c r="I4" s="344" t="s">
        <v>224</v>
      </c>
      <c r="J4" s="346" t="s">
        <v>225</v>
      </c>
      <c r="K4" s="343"/>
    </row>
    <row r="5" spans="1:13" ht="21" customHeight="1" x14ac:dyDescent="0.2">
      <c r="A5" s="649" t="s">
        <v>226</v>
      </c>
      <c r="B5" s="648"/>
      <c r="C5" s="648"/>
      <c r="D5" s="648"/>
      <c r="E5" s="958"/>
      <c r="F5" s="958"/>
      <c r="G5" s="958"/>
      <c r="H5" s="958"/>
      <c r="I5" s="343"/>
      <c r="J5" s="851" t="s">
        <v>5</v>
      </c>
      <c r="K5" s="852"/>
    </row>
    <row r="6" spans="1:13" ht="21" customHeight="1" x14ac:dyDescent="0.2">
      <c r="A6" s="650"/>
      <c r="B6" s="650"/>
      <c r="C6" s="650"/>
      <c r="D6" s="650"/>
      <c r="E6" s="1073" t="s">
        <v>4</v>
      </c>
      <c r="F6" s="1073"/>
      <c r="G6" s="1073"/>
      <c r="H6" s="1073"/>
      <c r="J6" s="856" t="s">
        <v>227</v>
      </c>
      <c r="K6" s="856"/>
    </row>
    <row r="7" spans="1:13" s="345" customFormat="1" ht="22.5" customHeight="1" x14ac:dyDescent="0.2">
      <c r="A7" s="1065"/>
      <c r="B7" s="1068" t="s">
        <v>7</v>
      </c>
      <c r="C7" s="1069"/>
      <c r="D7" s="1070"/>
      <c r="E7" s="859" t="s">
        <v>182</v>
      </c>
      <c r="F7" s="860"/>
      <c r="G7" s="860"/>
      <c r="H7" s="861"/>
      <c r="I7" s="853" t="s">
        <v>207</v>
      </c>
      <c r="J7" s="854"/>
      <c r="K7" s="855"/>
      <c r="L7" s="651"/>
      <c r="M7" s="339"/>
    </row>
    <row r="8" spans="1:13" s="345" customFormat="1" ht="12" customHeight="1" x14ac:dyDescent="0.25">
      <c r="A8" s="1066"/>
      <c r="B8" s="1071" t="s">
        <v>10</v>
      </c>
      <c r="C8" s="1072"/>
      <c r="D8" s="868" t="s">
        <v>184</v>
      </c>
      <c r="E8" s="862"/>
      <c r="F8" s="863"/>
      <c r="G8" s="863"/>
      <c r="H8" s="864"/>
      <c r="I8" s="1057" t="s">
        <v>11</v>
      </c>
      <c r="J8" s="1057" t="s">
        <v>12</v>
      </c>
      <c r="K8" s="1057" t="s">
        <v>13</v>
      </c>
      <c r="L8" s="652"/>
      <c r="M8" s="339"/>
    </row>
    <row r="9" spans="1:13" s="345" customFormat="1" ht="12" customHeight="1" x14ac:dyDescent="0.2">
      <c r="A9" s="1066"/>
      <c r="B9" s="1057" t="s">
        <v>228</v>
      </c>
      <c r="C9" s="1057" t="s">
        <v>229</v>
      </c>
      <c r="D9" s="654" t="s">
        <v>209</v>
      </c>
      <c r="E9" s="862"/>
      <c r="F9" s="863"/>
      <c r="G9" s="863"/>
      <c r="H9" s="864"/>
      <c r="I9" s="1058"/>
      <c r="J9" s="1059"/>
      <c r="K9" s="1058"/>
      <c r="L9" s="652"/>
      <c r="M9" s="339"/>
    </row>
    <row r="10" spans="1:13" s="345" customFormat="1" ht="12" customHeight="1" x14ac:dyDescent="0.2">
      <c r="A10" s="1067"/>
      <c r="B10" s="1058"/>
      <c r="C10" s="1058"/>
      <c r="D10" s="655"/>
      <c r="E10" s="865"/>
      <c r="F10" s="866"/>
      <c r="G10" s="866"/>
      <c r="H10" s="867"/>
      <c r="I10" s="1058"/>
      <c r="J10" s="1059"/>
      <c r="K10" s="1058"/>
      <c r="L10" s="653"/>
      <c r="M10" s="339"/>
    </row>
    <row r="11" spans="1:13" ht="12" customHeight="1" x14ac:dyDescent="0.2">
      <c r="A11" s="293">
        <v>1</v>
      </c>
      <c r="B11" s="310"/>
      <c r="C11" s="310"/>
      <c r="D11" s="310"/>
      <c r="E11" s="293">
        <v>1</v>
      </c>
      <c r="F11" s="1030" t="s">
        <v>2</v>
      </c>
      <c r="G11" s="1030"/>
      <c r="H11" s="1031"/>
      <c r="I11" s="293"/>
      <c r="J11" s="293"/>
      <c r="K11" s="293"/>
      <c r="L11" s="293">
        <v>1</v>
      </c>
    </row>
    <row r="12" spans="1:13" ht="12" customHeight="1" x14ac:dyDescent="0.2">
      <c r="A12" s="285">
        <v>2</v>
      </c>
      <c r="B12" s="329">
        <v>0</v>
      </c>
      <c r="C12" s="329">
        <v>400000</v>
      </c>
      <c r="D12" s="329">
        <v>717956</v>
      </c>
      <c r="E12" s="285">
        <v>2</v>
      </c>
      <c r="F12" s="985" t="s">
        <v>188</v>
      </c>
      <c r="G12" s="1008"/>
      <c r="H12" s="986"/>
      <c r="I12" s="329">
        <v>900853</v>
      </c>
      <c r="J12" s="329">
        <v>900853</v>
      </c>
      <c r="K12" s="329">
        <v>900853</v>
      </c>
      <c r="L12" s="285">
        <v>2</v>
      </c>
    </row>
    <row r="13" spans="1:13" ht="12" customHeight="1" x14ac:dyDescent="0.2">
      <c r="A13" s="285">
        <v>3</v>
      </c>
      <c r="B13" s="329"/>
      <c r="C13" s="329"/>
      <c r="D13" s="329"/>
      <c r="E13" s="285">
        <v>3</v>
      </c>
      <c r="F13" s="985" t="s">
        <v>189</v>
      </c>
      <c r="G13" s="1008"/>
      <c r="H13" s="986"/>
      <c r="I13" s="329"/>
      <c r="J13" s="329"/>
      <c r="K13" s="329"/>
      <c r="L13" s="285">
        <v>3</v>
      </c>
    </row>
    <row r="14" spans="1:13" ht="12" customHeight="1" x14ac:dyDescent="0.2">
      <c r="A14" s="285">
        <v>4</v>
      </c>
      <c r="B14" s="329"/>
      <c r="C14" s="329"/>
      <c r="D14" s="329"/>
      <c r="E14" s="285">
        <v>4</v>
      </c>
      <c r="F14" s="985" t="s">
        <v>19</v>
      </c>
      <c r="G14" s="1008"/>
      <c r="H14" s="986"/>
      <c r="I14" s="329">
        <v>0</v>
      </c>
      <c r="J14" s="329">
        <v>0</v>
      </c>
      <c r="K14" s="329">
        <v>0</v>
      </c>
      <c r="L14" s="285">
        <v>4</v>
      </c>
    </row>
    <row r="15" spans="1:13" ht="12" customHeight="1" x14ac:dyDescent="0.2">
      <c r="A15" s="285">
        <v>5</v>
      </c>
      <c r="B15" s="329">
        <v>0</v>
      </c>
      <c r="C15" s="329">
        <v>17956</v>
      </c>
      <c r="D15" s="329">
        <v>32897</v>
      </c>
      <c r="E15" s="285">
        <v>5</v>
      </c>
      <c r="F15" s="985" t="s">
        <v>20</v>
      </c>
      <c r="G15" s="1008"/>
      <c r="H15" s="986"/>
      <c r="I15" s="329">
        <v>42896</v>
      </c>
      <c r="J15" s="329">
        <v>42896</v>
      </c>
      <c r="K15" s="329">
        <v>42896</v>
      </c>
      <c r="L15" s="285">
        <v>5</v>
      </c>
    </row>
    <row r="16" spans="1:13" ht="12" customHeight="1" x14ac:dyDescent="0.2">
      <c r="A16" s="285">
        <v>6</v>
      </c>
      <c r="B16" s="329">
        <v>400000</v>
      </c>
      <c r="C16" s="329">
        <v>300000</v>
      </c>
      <c r="D16" s="329">
        <v>150000</v>
      </c>
      <c r="E16" s="285">
        <v>6</v>
      </c>
      <c r="F16" s="985" t="s">
        <v>21</v>
      </c>
      <c r="G16" s="1008"/>
      <c r="H16" s="986"/>
      <c r="I16" s="329">
        <v>170000</v>
      </c>
      <c r="J16" s="329">
        <v>170000</v>
      </c>
      <c r="K16" s="329">
        <v>170000</v>
      </c>
      <c r="L16" s="285">
        <v>6</v>
      </c>
    </row>
    <row r="17" spans="1:12" ht="12" customHeight="1" x14ac:dyDescent="0.2">
      <c r="A17" s="285">
        <v>7</v>
      </c>
      <c r="B17" s="329"/>
      <c r="C17" s="329"/>
      <c r="D17" s="329"/>
      <c r="E17" s="285">
        <v>7</v>
      </c>
      <c r="F17" s="985"/>
      <c r="G17" s="1008"/>
      <c r="H17" s="986"/>
      <c r="I17" s="329"/>
      <c r="J17" s="329"/>
      <c r="K17" s="329"/>
      <c r="L17" s="285">
        <v>7</v>
      </c>
    </row>
    <row r="18" spans="1:12" ht="12" customHeight="1" x14ac:dyDescent="0.2">
      <c r="A18" s="285">
        <v>8</v>
      </c>
      <c r="B18" s="329"/>
      <c r="C18" s="329"/>
      <c r="D18" s="329"/>
      <c r="E18" s="285">
        <v>8</v>
      </c>
      <c r="F18" s="985"/>
      <c r="G18" s="1008"/>
      <c r="H18" s="986"/>
      <c r="I18" s="329"/>
      <c r="J18" s="329"/>
      <c r="K18" s="329"/>
      <c r="L18" s="285">
        <v>8</v>
      </c>
    </row>
    <row r="19" spans="1:12" ht="12" customHeight="1" x14ac:dyDescent="0.2">
      <c r="A19" s="285">
        <v>9</v>
      </c>
      <c r="B19" s="329"/>
      <c r="C19" s="329"/>
      <c r="D19" s="329"/>
      <c r="E19" s="285">
        <v>9</v>
      </c>
      <c r="F19" s="985"/>
      <c r="G19" s="1008"/>
      <c r="H19" s="986"/>
      <c r="I19" s="329"/>
      <c r="J19" s="329"/>
      <c r="K19" s="329"/>
      <c r="L19" s="285">
        <v>9</v>
      </c>
    </row>
    <row r="20" spans="1:12" ht="12" customHeight="1" x14ac:dyDescent="0.2">
      <c r="A20" s="285">
        <v>10</v>
      </c>
      <c r="B20" s="330">
        <f>SUM(B12:B19)</f>
        <v>400000</v>
      </c>
      <c r="C20" s="330">
        <f>SUM(C12:C19)</f>
        <v>717956</v>
      </c>
      <c r="D20" s="330">
        <f>SUM(D12:D19)</f>
        <v>900853</v>
      </c>
      <c r="E20" s="285">
        <v>10</v>
      </c>
      <c r="F20" s="985" t="s">
        <v>194</v>
      </c>
      <c r="G20" s="1008"/>
      <c r="H20" s="986"/>
      <c r="I20" s="330">
        <f>SUM(I12:I19)</f>
        <v>1113749</v>
      </c>
      <c r="J20" s="330">
        <f>SUM(J12:J19)</f>
        <v>1113749</v>
      </c>
      <c r="K20" s="330">
        <f>SUM(K12:K19)</f>
        <v>1113749</v>
      </c>
      <c r="L20" s="285">
        <v>10</v>
      </c>
    </row>
    <row r="21" spans="1:12" ht="12" customHeight="1" x14ac:dyDescent="0.2">
      <c r="A21" s="285">
        <v>11</v>
      </c>
      <c r="B21" s="310"/>
      <c r="C21" s="310"/>
      <c r="D21" s="329">
        <v>0</v>
      </c>
      <c r="E21" s="285">
        <v>11</v>
      </c>
      <c r="F21" s="985" t="s">
        <v>32</v>
      </c>
      <c r="G21" s="1008"/>
      <c r="H21" s="986"/>
      <c r="I21" s="329">
        <v>0</v>
      </c>
      <c r="J21" s="329">
        <v>0</v>
      </c>
      <c r="K21" s="329">
        <v>0</v>
      </c>
      <c r="L21" s="285">
        <v>11</v>
      </c>
    </row>
    <row r="22" spans="1:12" ht="12" customHeight="1" thickBot="1" x14ac:dyDescent="0.25">
      <c r="A22" s="284">
        <v>12</v>
      </c>
      <c r="B22" s="329">
        <v>0</v>
      </c>
      <c r="C22" s="329">
        <v>0</v>
      </c>
      <c r="D22" s="320"/>
      <c r="E22" s="284">
        <v>12</v>
      </c>
      <c r="F22" s="1000" t="s">
        <v>33</v>
      </c>
      <c r="G22" s="1020"/>
      <c r="H22" s="1001"/>
      <c r="I22" s="320"/>
      <c r="J22" s="320"/>
      <c r="K22" s="320"/>
      <c r="L22" s="284">
        <v>12</v>
      </c>
    </row>
    <row r="23" spans="1:12" ht="13.5" thickBot="1" x14ac:dyDescent="0.25">
      <c r="A23" s="319">
        <v>13</v>
      </c>
      <c r="B23" s="331">
        <f>SUM(B20:B22)</f>
        <v>400000</v>
      </c>
      <c r="C23" s="331">
        <f>SUM(C20:C22)</f>
        <v>717956</v>
      </c>
      <c r="D23" s="331">
        <f>SUM(D20:D22)</f>
        <v>900853</v>
      </c>
      <c r="E23" s="319">
        <v>13</v>
      </c>
      <c r="F23" s="1040" t="s">
        <v>34</v>
      </c>
      <c r="G23" s="1041"/>
      <c r="H23" s="1042"/>
      <c r="I23" s="331">
        <f>SUM(I20:I22)</f>
        <v>1113749</v>
      </c>
      <c r="J23" s="331">
        <f>SUM(J20:J22)</f>
        <v>1113749</v>
      </c>
      <c r="K23" s="331">
        <f>SUM(K20:K22)</f>
        <v>1113749</v>
      </c>
      <c r="L23" s="319">
        <v>13</v>
      </c>
    </row>
    <row r="24" spans="1:12" ht="12" customHeight="1" x14ac:dyDescent="0.2">
      <c r="A24" s="341">
        <v>14</v>
      </c>
      <c r="B24" s="342"/>
      <c r="C24" s="342"/>
      <c r="D24" s="342"/>
      <c r="E24" s="341">
        <v>14</v>
      </c>
      <c r="F24" s="1055" t="s">
        <v>195</v>
      </c>
      <c r="G24" s="1055"/>
      <c r="H24" s="1056"/>
      <c r="I24" s="342"/>
      <c r="J24" s="342"/>
      <c r="K24" s="342"/>
      <c r="L24" s="341">
        <v>14</v>
      </c>
    </row>
    <row r="25" spans="1:12" ht="33.75" x14ac:dyDescent="0.2">
      <c r="A25" s="324">
        <v>15</v>
      </c>
      <c r="B25" s="325"/>
      <c r="C25" s="325"/>
      <c r="D25" s="325"/>
      <c r="E25" s="324">
        <v>15</v>
      </c>
      <c r="F25" s="326" t="s">
        <v>230</v>
      </c>
      <c r="G25" s="326" t="s">
        <v>197</v>
      </c>
      <c r="H25" s="326" t="s">
        <v>198</v>
      </c>
      <c r="I25" s="325"/>
      <c r="J25" s="325"/>
      <c r="K25" s="325"/>
      <c r="L25" s="324">
        <v>15</v>
      </c>
    </row>
    <row r="26" spans="1:12" ht="33" customHeight="1" x14ac:dyDescent="0.2">
      <c r="A26" s="324">
        <v>16</v>
      </c>
      <c r="B26" s="329">
        <v>0</v>
      </c>
      <c r="C26" s="329">
        <v>0</v>
      </c>
      <c r="D26" s="329">
        <v>0</v>
      </c>
      <c r="E26" s="324">
        <v>16</v>
      </c>
      <c r="F26" s="332" t="s">
        <v>231</v>
      </c>
      <c r="G26" s="332" t="s">
        <v>214</v>
      </c>
      <c r="H26" s="337" t="s">
        <v>232</v>
      </c>
      <c r="I26" s="329">
        <v>868000</v>
      </c>
      <c r="J26" s="329">
        <v>868000</v>
      </c>
      <c r="K26" s="329">
        <v>868000</v>
      </c>
      <c r="L26" s="324">
        <v>16</v>
      </c>
    </row>
    <row r="27" spans="1:12" ht="12" customHeight="1" x14ac:dyDescent="0.2">
      <c r="A27" s="285">
        <v>17</v>
      </c>
      <c r="B27" s="329"/>
      <c r="C27" s="329"/>
      <c r="D27" s="329">
        <v>900853</v>
      </c>
      <c r="E27" s="285">
        <v>17</v>
      </c>
      <c r="F27" s="332"/>
      <c r="G27" s="332" t="s">
        <v>202</v>
      </c>
      <c r="H27" s="332"/>
      <c r="I27" s="329">
        <v>245749</v>
      </c>
      <c r="J27" s="329">
        <v>245749</v>
      </c>
      <c r="K27" s="329">
        <v>245749</v>
      </c>
      <c r="L27" s="285">
        <v>17</v>
      </c>
    </row>
    <row r="28" spans="1:12" ht="12" customHeight="1" x14ac:dyDescent="0.2">
      <c r="A28" s="285">
        <v>18</v>
      </c>
      <c r="B28" s="329"/>
      <c r="C28" s="329"/>
      <c r="D28" s="329"/>
      <c r="E28" s="285">
        <v>18</v>
      </c>
      <c r="F28" s="332"/>
      <c r="G28" s="332"/>
      <c r="H28" s="332"/>
      <c r="I28" s="329"/>
      <c r="J28" s="329"/>
      <c r="K28" s="329"/>
      <c r="L28" s="285">
        <v>18</v>
      </c>
    </row>
    <row r="29" spans="1:12" ht="12" customHeight="1" x14ac:dyDescent="0.2">
      <c r="A29" s="285">
        <v>19</v>
      </c>
      <c r="B29" s="329"/>
      <c r="C29" s="329"/>
      <c r="D29" s="329"/>
      <c r="E29" s="285">
        <v>19</v>
      </c>
      <c r="F29" s="332"/>
      <c r="G29" s="332"/>
      <c r="H29" s="332"/>
      <c r="I29" s="329"/>
      <c r="J29" s="329"/>
      <c r="K29" s="329"/>
      <c r="L29" s="285">
        <v>19</v>
      </c>
    </row>
    <row r="30" spans="1:12" ht="12" customHeight="1" x14ac:dyDescent="0.2">
      <c r="A30" s="285">
        <v>24</v>
      </c>
      <c r="B30" s="329"/>
      <c r="C30" s="329"/>
      <c r="D30" s="329"/>
      <c r="E30" s="285">
        <v>24</v>
      </c>
      <c r="F30" s="332"/>
      <c r="G30" s="332"/>
      <c r="H30" s="332"/>
      <c r="I30" s="329"/>
      <c r="J30" s="329"/>
      <c r="K30" s="329"/>
      <c r="L30" s="285">
        <v>24</v>
      </c>
    </row>
    <row r="31" spans="1:12" ht="12" customHeight="1" x14ac:dyDescent="0.2">
      <c r="A31" s="285">
        <v>25</v>
      </c>
      <c r="B31" s="329"/>
      <c r="C31" s="329"/>
      <c r="D31" s="329"/>
      <c r="E31" s="285">
        <v>25</v>
      </c>
      <c r="F31" s="332"/>
      <c r="G31" s="332"/>
      <c r="H31" s="332"/>
      <c r="I31" s="329"/>
      <c r="J31" s="329"/>
      <c r="K31" s="329"/>
      <c r="L31" s="285">
        <v>25</v>
      </c>
    </row>
    <row r="32" spans="1:12" ht="12" customHeight="1" x14ac:dyDescent="0.2">
      <c r="A32" s="285">
        <v>26</v>
      </c>
      <c r="B32" s="329"/>
      <c r="C32" s="329"/>
      <c r="D32" s="329"/>
      <c r="E32" s="285">
        <v>26</v>
      </c>
      <c r="F32" s="332"/>
      <c r="G32" s="332"/>
      <c r="H32" s="332"/>
      <c r="I32" s="329"/>
      <c r="J32" s="329"/>
      <c r="K32" s="329"/>
      <c r="L32" s="285">
        <v>26</v>
      </c>
    </row>
    <row r="33" spans="1:12" ht="12" customHeight="1" x14ac:dyDescent="0.2">
      <c r="A33" s="285">
        <v>27</v>
      </c>
      <c r="B33" s="329"/>
      <c r="C33" s="329"/>
      <c r="D33" s="329"/>
      <c r="E33" s="285">
        <v>27</v>
      </c>
      <c r="F33" s="332"/>
      <c r="G33" s="332"/>
      <c r="H33" s="332"/>
      <c r="I33" s="329"/>
      <c r="J33" s="329"/>
      <c r="K33" s="329"/>
      <c r="L33" s="285">
        <v>27</v>
      </c>
    </row>
    <row r="34" spans="1:12" ht="12" customHeight="1" x14ac:dyDescent="0.2">
      <c r="A34" s="285">
        <v>28</v>
      </c>
      <c r="B34" s="329"/>
      <c r="C34" s="329"/>
      <c r="D34" s="329"/>
      <c r="E34" s="285">
        <v>28</v>
      </c>
      <c r="F34" s="332"/>
      <c r="G34" s="332"/>
      <c r="H34" s="332"/>
      <c r="I34" s="329"/>
      <c r="J34" s="329"/>
      <c r="K34" s="329"/>
      <c r="L34" s="285">
        <v>28</v>
      </c>
    </row>
    <row r="35" spans="1:12" ht="12" customHeight="1" x14ac:dyDescent="0.2">
      <c r="A35" s="285">
        <v>29</v>
      </c>
      <c r="B35" s="329">
        <v>400000</v>
      </c>
      <c r="C35" s="329">
        <v>717956</v>
      </c>
      <c r="D35" s="310"/>
      <c r="E35" s="285">
        <v>29</v>
      </c>
      <c r="F35" s="985" t="s">
        <v>136</v>
      </c>
      <c r="G35" s="1008"/>
      <c r="H35" s="986"/>
      <c r="I35" s="310"/>
      <c r="J35" s="310"/>
      <c r="K35" s="310"/>
      <c r="L35" s="285">
        <v>29</v>
      </c>
    </row>
    <row r="36" spans="1:12" ht="12" customHeight="1" thickBot="1" x14ac:dyDescent="0.25">
      <c r="A36" s="284">
        <v>30</v>
      </c>
      <c r="B36" s="320"/>
      <c r="C36" s="320"/>
      <c r="D36" s="329">
        <v>0</v>
      </c>
      <c r="E36" s="284">
        <v>30</v>
      </c>
      <c r="F36" s="1037" t="s">
        <v>203</v>
      </c>
      <c r="G36" s="1038"/>
      <c r="H36" s="1039"/>
      <c r="I36" s="329">
        <v>0</v>
      </c>
      <c r="J36" s="329">
        <v>0</v>
      </c>
      <c r="K36" s="329">
        <v>0</v>
      </c>
      <c r="L36" s="284">
        <v>30</v>
      </c>
    </row>
    <row r="37" spans="1:12" ht="13.5" thickBot="1" x14ac:dyDescent="0.25">
      <c r="A37" s="319">
        <v>31</v>
      </c>
      <c r="B37" s="331">
        <f>SUM(B25:B35)</f>
        <v>400000</v>
      </c>
      <c r="C37" s="331">
        <f>SUM(C25:C35)</f>
        <v>717956</v>
      </c>
      <c r="D37" s="331">
        <f>SUM(D25:D36)</f>
        <v>900853</v>
      </c>
      <c r="E37" s="319">
        <v>31</v>
      </c>
      <c r="F37" s="1040" t="s">
        <v>137</v>
      </c>
      <c r="G37" s="1041"/>
      <c r="H37" s="1042"/>
      <c r="I37" s="331">
        <f>SUM(I25:I36)</f>
        <v>1113749</v>
      </c>
      <c r="J37" s="331">
        <f>SUM(J25:J36)</f>
        <v>1113749</v>
      </c>
      <c r="K37" s="331">
        <f>SUM(K25:K36)</f>
        <v>1113749</v>
      </c>
      <c r="L37" s="319">
        <v>31</v>
      </c>
    </row>
    <row r="38" spans="1:12" x14ac:dyDescent="0.2">
      <c r="D38" s="858" t="s">
        <v>36</v>
      </c>
      <c r="E38" s="858"/>
      <c r="F38" s="858"/>
      <c r="G38" s="858"/>
      <c r="H38" s="858"/>
      <c r="I38" s="858"/>
    </row>
    <row r="39" spans="1:12" ht="26.1" customHeight="1" x14ac:dyDescent="0.2">
      <c r="A39" s="1074" t="s">
        <v>233</v>
      </c>
      <c r="B39" s="1074"/>
      <c r="C39" s="1074"/>
      <c r="D39" s="857" t="s">
        <v>205</v>
      </c>
      <c r="E39" s="857"/>
      <c r="F39" s="857"/>
      <c r="G39" s="857"/>
      <c r="H39" s="857"/>
      <c r="I39" s="857"/>
      <c r="K39" s="340" t="s">
        <v>234</v>
      </c>
    </row>
    <row r="40" spans="1:12" ht="21" customHeight="1" x14ac:dyDescent="0.2">
      <c r="D40" s="857"/>
      <c r="E40" s="857"/>
      <c r="F40" s="857"/>
      <c r="G40" s="857"/>
      <c r="H40" s="857"/>
      <c r="I40" s="857"/>
    </row>
    <row r="41" spans="1:12" ht="6.6" customHeight="1" x14ac:dyDescent="0.2"/>
    <row r="42" spans="1:12" x14ac:dyDescent="0.2"/>
    <row r="43" spans="1:12" x14ac:dyDescent="0.2"/>
    <row r="44" spans="1:12" x14ac:dyDescent="0.2"/>
    <row r="45" spans="1:12" x14ac:dyDescent="0.2"/>
  </sheetData>
  <mergeCells count="32">
    <mergeCell ref="A39:C39"/>
    <mergeCell ref="F11:H11"/>
    <mergeCell ref="F16:H16"/>
    <mergeCell ref="F17:H17"/>
    <mergeCell ref="F18:H18"/>
    <mergeCell ref="F19:H19"/>
    <mergeCell ref="F20:H20"/>
    <mergeCell ref="F12:H12"/>
    <mergeCell ref="F13:H13"/>
    <mergeCell ref="F14:H14"/>
    <mergeCell ref="F15:H15"/>
    <mergeCell ref="F37:H37"/>
    <mergeCell ref="A1:B1"/>
    <mergeCell ref="A2:B2"/>
    <mergeCell ref="B9:B10"/>
    <mergeCell ref="C9:C10"/>
    <mergeCell ref="E2:H2"/>
    <mergeCell ref="E3:H3"/>
    <mergeCell ref="E4:H5"/>
    <mergeCell ref="A7:A10"/>
    <mergeCell ref="B7:D7"/>
    <mergeCell ref="B8:C8"/>
    <mergeCell ref="E6:H6"/>
    <mergeCell ref="I8:I10"/>
    <mergeCell ref="J8:J10"/>
    <mergeCell ref="K8:K10"/>
    <mergeCell ref="F35:H35"/>
    <mergeCell ref="F36:H36"/>
    <mergeCell ref="F21:H21"/>
    <mergeCell ref="F22:H22"/>
    <mergeCell ref="F23:H23"/>
    <mergeCell ref="F24:H24"/>
  </mergeCells>
  <printOptions horizontalCentered="1"/>
  <pageMargins left="0.25" right="0.25" top="0.75" bottom="0.75" header="0.3" footer="0.3"/>
  <pageSetup scale="88"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
    <tabColor rgb="FFFF3399"/>
    <pageSetUpPr fitToPage="1"/>
  </sheetPr>
  <dimension ref="A1:IU93"/>
  <sheetViews>
    <sheetView topLeftCell="A48" zoomScaleNormal="100" zoomScaleSheetLayoutView="90" workbookViewId="0">
      <selection activeCell="A49" sqref="A49:E49"/>
    </sheetView>
  </sheetViews>
  <sheetFormatPr defaultColWidth="0" defaultRowHeight="12.75" zeroHeight="1" x14ac:dyDescent="0.2"/>
  <cols>
    <col min="1" max="1" width="35.5703125" style="7" customWidth="1"/>
    <col min="2" max="2" width="25.85546875" style="7" customWidth="1"/>
    <col min="3" max="4" width="26.5703125" style="7" customWidth="1"/>
    <col min="5" max="5" width="28.7109375" style="7" customWidth="1"/>
    <col min="6" max="6" width="1.140625" style="7" customWidth="1"/>
    <col min="7" max="7" width="1.7109375" style="7" hidden="1" customWidth="1"/>
    <col min="8" max="8" width="11.42578125" style="117" hidden="1" customWidth="1"/>
    <col min="9" max="255" width="8.85546875" style="7" hidden="1" customWidth="1"/>
    <col min="256" max="16384" width="3.7109375" style="7" hidden="1"/>
  </cols>
  <sheetData>
    <row r="1" spans="1:7" ht="22.5" customHeight="1" thickBot="1" x14ac:dyDescent="0.3">
      <c r="A1" s="59" t="s">
        <v>235</v>
      </c>
      <c r="B1" s="1104" t="s">
        <v>236</v>
      </c>
      <c r="C1" s="1104"/>
      <c r="D1" s="1104"/>
      <c r="E1" s="1104"/>
    </row>
    <row r="2" spans="1:7" ht="83.65" customHeight="1" thickTop="1" x14ac:dyDescent="0.2">
      <c r="A2" s="869" t="s">
        <v>237</v>
      </c>
      <c r="B2" s="869"/>
      <c r="C2" s="869"/>
      <c r="D2" s="869"/>
      <c r="E2" s="869"/>
    </row>
    <row r="3" spans="1:7" ht="13.5" thickBot="1" x14ac:dyDescent="0.25">
      <c r="A3" s="657" t="s">
        <v>238</v>
      </c>
      <c r="B3" s="689"/>
      <c r="C3" s="4" t="s">
        <v>239</v>
      </c>
      <c r="D3" s="1116" t="s">
        <v>240</v>
      </c>
      <c r="E3" s="1117"/>
    </row>
    <row r="4" spans="1:7" ht="13.5" customHeight="1" thickBot="1" x14ac:dyDescent="0.25">
      <c r="A4" s="688"/>
      <c r="B4" s="688"/>
      <c r="C4" s="688"/>
      <c r="D4" s="688"/>
      <c r="E4" s="688"/>
    </row>
    <row r="5" spans="1:7" x14ac:dyDescent="0.2">
      <c r="A5" s="1105" t="s">
        <v>241</v>
      </c>
      <c r="B5" s="1106"/>
      <c r="C5" s="1106"/>
      <c r="D5" s="1106"/>
      <c r="E5" s="1107"/>
    </row>
    <row r="6" spans="1:7" x14ac:dyDescent="0.2">
      <c r="A6" s="1110" t="s">
        <v>242</v>
      </c>
      <c r="B6" s="1111"/>
      <c r="C6" s="497" t="s">
        <v>243</v>
      </c>
      <c r="D6" s="497" t="s">
        <v>44</v>
      </c>
      <c r="E6" s="498" t="s">
        <v>244</v>
      </c>
    </row>
    <row r="7" spans="1:7" ht="15.75" customHeight="1" x14ac:dyDescent="0.2">
      <c r="A7" s="1086"/>
      <c r="B7" s="1087"/>
      <c r="C7" s="9" t="s">
        <v>245</v>
      </c>
      <c r="D7" s="113" t="s">
        <v>246</v>
      </c>
      <c r="E7" s="114" t="s">
        <v>247</v>
      </c>
    </row>
    <row r="8" spans="1:7" x14ac:dyDescent="0.2">
      <c r="A8" s="1108" t="s">
        <v>248</v>
      </c>
      <c r="B8" s="1109"/>
      <c r="C8" s="103">
        <v>3832906</v>
      </c>
      <c r="D8" s="103">
        <v>4890800</v>
      </c>
      <c r="E8" s="104">
        <v>4717848</v>
      </c>
    </row>
    <row r="9" spans="1:7" x14ac:dyDescent="0.2">
      <c r="A9" s="1114" t="s">
        <v>249</v>
      </c>
      <c r="B9" s="1115"/>
      <c r="C9" s="103">
        <v>3054622</v>
      </c>
      <c r="D9" s="103">
        <v>3187758</v>
      </c>
      <c r="E9" s="104">
        <v>2721800</v>
      </c>
    </row>
    <row r="10" spans="1:7" x14ac:dyDescent="0.2">
      <c r="A10" s="1120" t="s">
        <v>250</v>
      </c>
      <c r="B10" s="1121"/>
      <c r="C10" s="103">
        <v>1078064</v>
      </c>
      <c r="D10" s="103">
        <v>1259000</v>
      </c>
      <c r="E10" s="104">
        <v>1918000</v>
      </c>
    </row>
    <row r="11" spans="1:7" x14ac:dyDescent="0.2">
      <c r="A11" s="1122" t="s">
        <v>251</v>
      </c>
      <c r="B11" s="1115"/>
      <c r="C11" s="585">
        <v>0</v>
      </c>
      <c r="D11" s="103">
        <v>0</v>
      </c>
      <c r="E11" s="104">
        <v>0</v>
      </c>
    </row>
    <row r="12" spans="1:7" ht="14.25" customHeight="1" x14ac:dyDescent="0.2">
      <c r="A12" s="1118" t="s">
        <v>252</v>
      </c>
      <c r="B12" s="1119"/>
      <c r="C12" s="103">
        <v>300000</v>
      </c>
      <c r="D12" s="103">
        <v>150000</v>
      </c>
      <c r="E12" s="104">
        <v>170000</v>
      </c>
    </row>
    <row r="13" spans="1:7" x14ac:dyDescent="0.2">
      <c r="A13" s="1114" t="s">
        <v>253</v>
      </c>
      <c r="B13" s="1115"/>
      <c r="C13" s="103">
        <v>314692</v>
      </c>
      <c r="D13" s="103">
        <v>316791</v>
      </c>
      <c r="E13" s="104">
        <v>325271</v>
      </c>
    </row>
    <row r="14" spans="1:7" ht="14.25" customHeight="1" thickBot="1" x14ac:dyDescent="0.25">
      <c r="A14" s="1112" t="s">
        <v>254</v>
      </c>
      <c r="B14" s="1113"/>
      <c r="C14" s="105">
        <v>4146502</v>
      </c>
      <c r="D14" s="105">
        <v>3922399</v>
      </c>
      <c r="E14" s="106">
        <v>4057157</v>
      </c>
    </row>
    <row r="15" spans="1:7" ht="14.25" customHeight="1" thickTop="1" thickBot="1" x14ac:dyDescent="0.25">
      <c r="A15" s="1146" t="s">
        <v>255</v>
      </c>
      <c r="B15" s="1147"/>
      <c r="C15" s="499">
        <f>SUM(C8:C14)</f>
        <v>12726786</v>
      </c>
      <c r="D15" s="499">
        <f>SUM(D8:D14)</f>
        <v>13726748</v>
      </c>
      <c r="E15" s="499">
        <f>SUM(E8:E14)</f>
        <v>13910076</v>
      </c>
      <c r="G15" s="500"/>
    </row>
    <row r="16" spans="1:7" ht="14.25" customHeight="1" thickBot="1" x14ac:dyDescent="0.25">
      <c r="A16" s="656"/>
      <c r="B16" s="656"/>
      <c r="C16" s="656"/>
      <c r="D16" s="656"/>
      <c r="E16" s="656"/>
    </row>
    <row r="17" spans="1:5" ht="14.25" customHeight="1" x14ac:dyDescent="0.2">
      <c r="A17" s="1101" t="s">
        <v>256</v>
      </c>
      <c r="B17" s="1102"/>
      <c r="C17" s="1102"/>
      <c r="D17" s="1102"/>
      <c r="E17" s="1103"/>
    </row>
    <row r="18" spans="1:5" ht="14.25" customHeight="1" x14ac:dyDescent="0.2">
      <c r="A18" s="1148" t="s">
        <v>257</v>
      </c>
      <c r="B18" s="1149"/>
      <c r="C18" s="107">
        <v>5061886</v>
      </c>
      <c r="D18" s="29">
        <v>5011500</v>
      </c>
      <c r="E18" s="30">
        <v>5117633</v>
      </c>
    </row>
    <row r="19" spans="1:5" ht="16.149999999999999" customHeight="1" x14ac:dyDescent="0.2">
      <c r="A19" s="1156" t="s">
        <v>258</v>
      </c>
      <c r="B19" s="1149"/>
      <c r="C19" s="107">
        <v>1718664</v>
      </c>
      <c r="D19" s="26">
        <v>2244935</v>
      </c>
      <c r="E19" s="27">
        <v>2453490</v>
      </c>
    </row>
    <row r="20" spans="1:5" ht="14.25" customHeight="1" x14ac:dyDescent="0.2">
      <c r="A20" s="1148" t="s">
        <v>214</v>
      </c>
      <c r="B20" s="1149"/>
      <c r="C20" s="107">
        <v>35341</v>
      </c>
      <c r="D20" s="26">
        <v>82800</v>
      </c>
      <c r="E20" s="27">
        <v>1399000</v>
      </c>
    </row>
    <row r="21" spans="1:5" ht="14.25" customHeight="1" x14ac:dyDescent="0.2">
      <c r="A21" s="1148" t="s">
        <v>259</v>
      </c>
      <c r="B21" s="1149"/>
      <c r="C21" s="107">
        <v>720095</v>
      </c>
      <c r="D21" s="26">
        <v>719912</v>
      </c>
      <c r="E21" s="27">
        <v>720717</v>
      </c>
    </row>
    <row r="22" spans="1:5" ht="14.25" customHeight="1" x14ac:dyDescent="0.2">
      <c r="A22" s="1148" t="s">
        <v>260</v>
      </c>
      <c r="B22" s="1149"/>
      <c r="C22" s="107">
        <v>300000</v>
      </c>
      <c r="D22" s="26">
        <v>150000</v>
      </c>
      <c r="E22" s="27">
        <v>170000</v>
      </c>
    </row>
    <row r="23" spans="1:5" ht="14.25" customHeight="1" x14ac:dyDescent="0.2">
      <c r="A23" s="1148" t="s">
        <v>261</v>
      </c>
      <c r="B23" s="1149"/>
      <c r="C23" s="107">
        <v>0</v>
      </c>
      <c r="D23" s="26">
        <v>75000</v>
      </c>
      <c r="E23" s="27">
        <v>75000</v>
      </c>
    </row>
    <row r="24" spans="1:5" ht="14.25" customHeight="1" x14ac:dyDescent="0.2">
      <c r="A24" s="1148" t="s">
        <v>262</v>
      </c>
      <c r="B24" s="1149"/>
      <c r="C24" s="107">
        <v>0</v>
      </c>
      <c r="D24" s="26">
        <v>0</v>
      </c>
      <c r="E24" s="27">
        <v>0</v>
      </c>
    </row>
    <row r="25" spans="1:5" ht="14.25" customHeight="1" thickBot="1" x14ac:dyDescent="0.25">
      <c r="A25" s="1112" t="s">
        <v>263</v>
      </c>
      <c r="B25" s="1113"/>
      <c r="C25" s="108">
        <v>4890800</v>
      </c>
      <c r="D25" s="109">
        <v>5442601</v>
      </c>
      <c r="E25" s="110">
        <v>3974236</v>
      </c>
    </row>
    <row r="26" spans="1:5" ht="14.25" customHeight="1" thickTop="1" thickBot="1" x14ac:dyDescent="0.25">
      <c r="A26" s="1146" t="s">
        <v>264</v>
      </c>
      <c r="B26" s="1147"/>
      <c r="C26" s="525">
        <f>SUM(C18:C25)</f>
        <v>12726786</v>
      </c>
      <c r="D26" s="526">
        <f>SUM(D18:D25)</f>
        <v>13726748</v>
      </c>
      <c r="E26" s="527">
        <f>SUM(E18:E25)</f>
        <v>13910076</v>
      </c>
    </row>
    <row r="27" spans="1:5" ht="14.25" customHeight="1" thickBot="1" x14ac:dyDescent="0.25">
      <c r="A27" s="688"/>
      <c r="B27" s="688"/>
      <c r="C27" s="688"/>
      <c r="D27" s="688"/>
      <c r="E27" s="688"/>
    </row>
    <row r="28" spans="1:5" ht="14.25" customHeight="1" x14ac:dyDescent="0.2">
      <c r="A28" s="1101" t="s">
        <v>265</v>
      </c>
      <c r="B28" s="1102"/>
      <c r="C28" s="1102"/>
      <c r="D28" s="1102"/>
      <c r="E28" s="1103"/>
    </row>
    <row r="29" spans="1:5" ht="14.25" customHeight="1" x14ac:dyDescent="0.2">
      <c r="A29" s="1154" t="s">
        <v>266</v>
      </c>
      <c r="B29" s="1155"/>
      <c r="C29" s="501"/>
      <c r="D29" s="502"/>
      <c r="E29" s="503"/>
    </row>
    <row r="30" spans="1:5" ht="14.25" customHeight="1" thickBot="1" x14ac:dyDescent="0.25">
      <c r="A30" s="1152" t="s">
        <v>267</v>
      </c>
      <c r="B30" s="1153"/>
      <c r="C30" s="504"/>
      <c r="D30" s="505"/>
      <c r="E30" s="506"/>
    </row>
    <row r="31" spans="1:5" ht="14.25" customHeight="1" x14ac:dyDescent="0.2">
      <c r="A31" s="1150" t="s">
        <v>268</v>
      </c>
      <c r="B31" s="1151"/>
      <c r="C31" s="920">
        <v>494939</v>
      </c>
      <c r="D31" s="26">
        <v>529800</v>
      </c>
      <c r="E31" s="27">
        <v>557540</v>
      </c>
    </row>
    <row r="32" spans="1:5" ht="14.25" customHeight="1" x14ac:dyDescent="0.2">
      <c r="A32" s="1079" t="s">
        <v>269</v>
      </c>
      <c r="B32" s="1080"/>
      <c r="C32" s="28">
        <v>5</v>
      </c>
      <c r="D32" s="26">
        <v>5</v>
      </c>
      <c r="E32" s="27">
        <v>5</v>
      </c>
    </row>
    <row r="33" spans="1:30" s="507" customFormat="1" ht="14.25" customHeight="1" x14ac:dyDescent="0.2">
      <c r="A33" s="1077" t="s">
        <v>270</v>
      </c>
      <c r="B33" s="1078"/>
      <c r="C33" s="28">
        <v>4440795</v>
      </c>
      <c r="D33" s="26">
        <v>4329685</v>
      </c>
      <c r="E33" s="27">
        <v>4574600</v>
      </c>
      <c r="F33" s="7"/>
      <c r="G33" s="7"/>
      <c r="H33" s="166"/>
      <c r="I33" s="7"/>
      <c r="J33" s="7"/>
      <c r="K33" s="7"/>
      <c r="L33" s="7"/>
      <c r="M33" s="7"/>
      <c r="N33" s="7"/>
      <c r="O33" s="7"/>
      <c r="P33" s="7"/>
      <c r="Q33" s="7"/>
      <c r="R33" s="7"/>
      <c r="S33" s="7"/>
      <c r="T33" s="7"/>
      <c r="U33" s="7"/>
      <c r="V33" s="7"/>
      <c r="W33" s="7"/>
      <c r="X33" s="7"/>
      <c r="Y33" s="7"/>
      <c r="Z33" s="7"/>
      <c r="AA33" s="7"/>
      <c r="AB33" s="7"/>
      <c r="AC33" s="7"/>
      <c r="AD33" s="7"/>
    </row>
    <row r="34" spans="1:30" ht="14.25" customHeight="1" x14ac:dyDescent="0.2">
      <c r="A34" s="1079" t="s">
        <v>271</v>
      </c>
      <c r="B34" s="1080"/>
      <c r="C34" s="31">
        <v>43.8</v>
      </c>
      <c r="D34" s="32">
        <v>42.8</v>
      </c>
      <c r="E34" s="33">
        <v>42.5</v>
      </c>
    </row>
    <row r="35" spans="1:30" ht="14.25" customHeight="1" x14ac:dyDescent="0.2">
      <c r="A35" s="1077" t="s">
        <v>272</v>
      </c>
      <c r="B35" s="1078"/>
      <c r="C35" s="28">
        <v>190451</v>
      </c>
      <c r="D35" s="26">
        <v>271500</v>
      </c>
      <c r="E35" s="27">
        <v>304500</v>
      </c>
    </row>
    <row r="36" spans="1:30" ht="14.25" customHeight="1" x14ac:dyDescent="0.2">
      <c r="A36" s="1079" t="s">
        <v>271</v>
      </c>
      <c r="B36" s="1080"/>
      <c r="C36" s="31">
        <v>10</v>
      </c>
      <c r="D36" s="34">
        <v>12</v>
      </c>
      <c r="E36" s="35">
        <v>13</v>
      </c>
    </row>
    <row r="37" spans="1:30" ht="14.25" customHeight="1" x14ac:dyDescent="0.2">
      <c r="A37" s="1077" t="s">
        <v>273</v>
      </c>
      <c r="B37" s="1078"/>
      <c r="C37" s="28">
        <v>379134</v>
      </c>
      <c r="D37" s="26">
        <v>396950</v>
      </c>
      <c r="E37" s="27">
        <v>543483</v>
      </c>
    </row>
    <row r="38" spans="1:30" ht="14.25" customHeight="1" x14ac:dyDescent="0.2">
      <c r="A38" s="1079" t="s">
        <v>271</v>
      </c>
      <c r="B38" s="1080"/>
      <c r="C38" s="31">
        <v>6</v>
      </c>
      <c r="D38" s="34">
        <v>6</v>
      </c>
      <c r="E38" s="35">
        <v>7</v>
      </c>
    </row>
    <row r="39" spans="1:30" ht="14.25" customHeight="1" x14ac:dyDescent="0.2">
      <c r="A39" s="1077" t="s">
        <v>274</v>
      </c>
      <c r="B39" s="1078"/>
      <c r="C39" s="36">
        <v>136945</v>
      </c>
      <c r="D39" s="36">
        <v>145800</v>
      </c>
      <c r="E39" s="37">
        <v>178000</v>
      </c>
    </row>
    <row r="40" spans="1:30" ht="14.25" customHeight="1" x14ac:dyDescent="0.2">
      <c r="A40" s="1079" t="s">
        <v>271</v>
      </c>
      <c r="B40" s="1080"/>
      <c r="C40" s="38">
        <v>1.5</v>
      </c>
      <c r="D40" s="38">
        <v>1.5</v>
      </c>
      <c r="E40" s="39">
        <v>1.5</v>
      </c>
    </row>
    <row r="41" spans="1:30" ht="14.25" customHeight="1" x14ac:dyDescent="0.2">
      <c r="A41" s="1077" t="s">
        <v>231</v>
      </c>
      <c r="B41" s="1078"/>
      <c r="C41" s="36">
        <v>217702</v>
      </c>
      <c r="D41" s="36">
        <v>245500</v>
      </c>
      <c r="E41" s="37">
        <v>1202000</v>
      </c>
    </row>
    <row r="42" spans="1:30" ht="14.25" customHeight="1" x14ac:dyDescent="0.2">
      <c r="A42" s="1079" t="s">
        <v>271</v>
      </c>
      <c r="B42" s="1080"/>
      <c r="C42" s="38">
        <v>2</v>
      </c>
      <c r="D42" s="38">
        <v>2</v>
      </c>
      <c r="E42" s="39">
        <v>2</v>
      </c>
    </row>
    <row r="43" spans="1:30" ht="14.25" customHeight="1" x14ac:dyDescent="0.2">
      <c r="A43" s="1077" t="s">
        <v>275</v>
      </c>
      <c r="B43" s="1078"/>
      <c r="C43" s="36">
        <v>820925</v>
      </c>
      <c r="D43" s="36">
        <v>1280000</v>
      </c>
      <c r="E43" s="36">
        <v>1460000</v>
      </c>
    </row>
    <row r="44" spans="1:30" ht="13.9" customHeight="1" x14ac:dyDescent="0.2">
      <c r="A44" s="1079" t="s">
        <v>271</v>
      </c>
      <c r="B44" s="1080"/>
      <c r="C44" s="38">
        <v>0</v>
      </c>
      <c r="D44" s="38">
        <v>0</v>
      </c>
      <c r="E44" s="39">
        <v>0</v>
      </c>
    </row>
    <row r="45" spans="1:30" x14ac:dyDescent="0.2">
      <c r="A45" s="1140" t="s">
        <v>276</v>
      </c>
      <c r="B45" s="1141"/>
      <c r="C45" s="36">
        <v>6045895</v>
      </c>
      <c r="D45" s="36">
        <v>6527513</v>
      </c>
      <c r="E45" s="37">
        <v>5089953</v>
      </c>
      <c r="F45" s="508"/>
      <c r="G45" s="508"/>
    </row>
    <row r="46" spans="1:30" ht="13.5" thickBot="1" x14ac:dyDescent="0.25">
      <c r="A46" s="1081" t="s">
        <v>271</v>
      </c>
      <c r="B46" s="1082"/>
      <c r="C46" s="40">
        <v>2.5</v>
      </c>
      <c r="D46" s="40">
        <v>2</v>
      </c>
      <c r="E46" s="41">
        <v>2</v>
      </c>
      <c r="F46" s="508"/>
      <c r="G46" s="508"/>
    </row>
    <row r="47" spans="1:30" ht="13.5" thickTop="1" x14ac:dyDescent="0.2">
      <c r="A47" s="1084" t="s">
        <v>264</v>
      </c>
      <c r="B47" s="1085"/>
      <c r="C47" s="528">
        <f t="shared" ref="C47:E48" si="0">SUM(C31+C33+C35+C37+C39+C41+C43+C45)</f>
        <v>12726786</v>
      </c>
      <c r="D47" s="528">
        <f t="shared" si="0"/>
        <v>13726748</v>
      </c>
      <c r="E47" s="528">
        <f t="shared" si="0"/>
        <v>13910076</v>
      </c>
      <c r="F47" s="508"/>
      <c r="G47" s="508"/>
    </row>
    <row r="48" spans="1:30" ht="13.5" thickBot="1" x14ac:dyDescent="0.25">
      <c r="A48" s="1097" t="s">
        <v>277</v>
      </c>
      <c r="B48" s="1098"/>
      <c r="C48" s="529">
        <f t="shared" si="0"/>
        <v>70.8</v>
      </c>
      <c r="D48" s="529">
        <f t="shared" si="0"/>
        <v>71.3</v>
      </c>
      <c r="E48" s="529">
        <f t="shared" si="0"/>
        <v>73</v>
      </c>
      <c r="F48" s="508"/>
      <c r="G48" s="508"/>
    </row>
    <row r="49" spans="1:7" ht="13.5" thickBot="1" x14ac:dyDescent="0.25">
      <c r="A49" s="688"/>
      <c r="B49" s="688"/>
      <c r="C49" s="688"/>
      <c r="D49" s="688"/>
      <c r="E49" s="688"/>
      <c r="F49" s="508"/>
      <c r="G49" s="508"/>
    </row>
    <row r="50" spans="1:7" x14ac:dyDescent="0.2">
      <c r="A50" s="1101" t="s">
        <v>278</v>
      </c>
      <c r="B50" s="1102"/>
      <c r="C50" s="1102"/>
      <c r="D50" s="1102"/>
      <c r="E50" s="1103"/>
      <c r="F50" s="508"/>
      <c r="G50" s="508"/>
    </row>
    <row r="51" spans="1:7" x14ac:dyDescent="0.2">
      <c r="A51" s="1088" t="s">
        <v>279</v>
      </c>
      <c r="B51" s="1089"/>
      <c r="C51" s="1089"/>
      <c r="D51" s="1089"/>
      <c r="E51" s="1090"/>
      <c r="F51" s="508"/>
      <c r="G51" s="508"/>
    </row>
    <row r="52" spans="1:7" x14ac:dyDescent="0.2">
      <c r="A52" s="1091"/>
      <c r="B52" s="1092"/>
      <c r="C52" s="1092"/>
      <c r="D52" s="1092"/>
      <c r="E52" s="1093"/>
      <c r="F52" s="508"/>
      <c r="G52" s="508"/>
    </row>
    <row r="53" spans="1:7" x14ac:dyDescent="0.2">
      <c r="A53" s="1091"/>
      <c r="B53" s="1092"/>
      <c r="C53" s="1092"/>
      <c r="D53" s="1092"/>
      <c r="E53" s="1093"/>
      <c r="F53" s="508"/>
      <c r="G53" s="508"/>
    </row>
    <row r="54" spans="1:7" x14ac:dyDescent="0.2">
      <c r="A54" s="1091"/>
      <c r="B54" s="1092"/>
      <c r="C54" s="1092"/>
      <c r="D54" s="1092"/>
      <c r="E54" s="1093"/>
      <c r="F54" s="508"/>
      <c r="G54" s="508"/>
    </row>
    <row r="55" spans="1:7" x14ac:dyDescent="0.2">
      <c r="A55" s="1091"/>
      <c r="B55" s="1092"/>
      <c r="C55" s="1092"/>
      <c r="D55" s="1092"/>
      <c r="E55" s="1093"/>
      <c r="F55" s="508"/>
      <c r="G55" s="508"/>
    </row>
    <row r="56" spans="1:7" x14ac:dyDescent="0.2">
      <c r="A56" s="1091"/>
      <c r="B56" s="1092"/>
      <c r="C56" s="1092"/>
      <c r="D56" s="1092"/>
      <c r="E56" s="1093"/>
      <c r="F56" s="508"/>
      <c r="G56" s="508"/>
    </row>
    <row r="57" spans="1:7" x14ac:dyDescent="0.2">
      <c r="A57" s="1091"/>
      <c r="B57" s="1092"/>
      <c r="C57" s="1092"/>
      <c r="D57" s="1092"/>
      <c r="E57" s="1093"/>
      <c r="F57" s="508"/>
      <c r="G57" s="508"/>
    </row>
    <row r="58" spans="1:7" x14ac:dyDescent="0.2">
      <c r="A58" s="1091"/>
      <c r="B58" s="1092"/>
      <c r="C58" s="1092"/>
      <c r="D58" s="1092"/>
      <c r="E58" s="1093"/>
      <c r="F58" s="508"/>
      <c r="G58" s="508"/>
    </row>
    <row r="59" spans="1:7" x14ac:dyDescent="0.2">
      <c r="A59" s="1091"/>
      <c r="B59" s="1092"/>
      <c r="C59" s="1092"/>
      <c r="D59" s="1092"/>
      <c r="E59" s="1093"/>
      <c r="F59" s="508"/>
      <c r="G59" s="508"/>
    </row>
    <row r="60" spans="1:7" ht="13.5" thickBot="1" x14ac:dyDescent="0.25">
      <c r="A60" s="1094"/>
      <c r="B60" s="1095"/>
      <c r="C60" s="1095"/>
      <c r="D60" s="1095"/>
      <c r="E60" s="1096"/>
      <c r="F60" s="508"/>
      <c r="G60" s="508"/>
    </row>
    <row r="61" spans="1:7" ht="13.5" thickBot="1" x14ac:dyDescent="0.25">
      <c r="A61" s="1083"/>
      <c r="B61" s="1083"/>
      <c r="C61" s="1083"/>
      <c r="D61" s="1083"/>
      <c r="E61" s="1083"/>
      <c r="F61" s="508" t="s">
        <v>280</v>
      </c>
      <c r="G61" s="508"/>
    </row>
    <row r="62" spans="1:7" ht="13.5" thickBot="1" x14ac:dyDescent="0.25">
      <c r="A62" s="1128" t="s">
        <v>281</v>
      </c>
      <c r="B62" s="1129"/>
      <c r="C62" s="1129"/>
      <c r="D62" s="1129"/>
      <c r="E62" s="1130"/>
      <c r="F62" s="508"/>
      <c r="G62" s="508"/>
    </row>
    <row r="63" spans="1:7" x14ac:dyDescent="0.2">
      <c r="A63" s="1137"/>
      <c r="B63" s="1138"/>
      <c r="C63" s="509" t="s">
        <v>282</v>
      </c>
      <c r="D63" s="510" t="s">
        <v>282</v>
      </c>
      <c r="E63" s="511" t="s">
        <v>283</v>
      </c>
      <c r="F63" s="508"/>
      <c r="G63" s="508"/>
    </row>
    <row r="64" spans="1:7" ht="15.75" customHeight="1" x14ac:dyDescent="0.2">
      <c r="A64" s="1086"/>
      <c r="B64" s="1087"/>
      <c r="C64" s="111" t="s">
        <v>245</v>
      </c>
      <c r="D64" s="111" t="s">
        <v>187</v>
      </c>
      <c r="E64" s="112" t="s">
        <v>284</v>
      </c>
    </row>
    <row r="65" spans="1:7" x14ac:dyDescent="0.2">
      <c r="A65" s="1133" t="s">
        <v>285</v>
      </c>
      <c r="B65" s="1134"/>
      <c r="C65" s="54" t="s">
        <v>286</v>
      </c>
      <c r="D65" s="54" t="s">
        <v>286</v>
      </c>
      <c r="E65" s="55" t="s">
        <v>286</v>
      </c>
      <c r="F65" s="508"/>
      <c r="G65" s="508"/>
    </row>
    <row r="66" spans="1:7" x14ac:dyDescent="0.2">
      <c r="A66" s="1140" t="s">
        <v>287</v>
      </c>
      <c r="B66" s="1141"/>
      <c r="C66" s="42" t="s">
        <v>288</v>
      </c>
      <c r="D66" s="42" t="s">
        <v>288</v>
      </c>
      <c r="E66" s="43" t="s">
        <v>288</v>
      </c>
      <c r="F66" s="508"/>
      <c r="G66" s="508"/>
    </row>
    <row r="67" spans="1:7" ht="13.5" thickBot="1" x14ac:dyDescent="0.25">
      <c r="A67" s="1097" t="s">
        <v>289</v>
      </c>
      <c r="B67" s="1098"/>
      <c r="C67" s="52" t="s">
        <v>290</v>
      </c>
      <c r="D67" s="52" t="s">
        <v>291</v>
      </c>
      <c r="E67" s="53">
        <v>496315</v>
      </c>
      <c r="F67" s="508"/>
      <c r="G67" s="508"/>
    </row>
    <row r="68" spans="1:7" ht="13.5" thickBot="1" x14ac:dyDescent="0.25">
      <c r="A68" s="688"/>
      <c r="B68" s="688"/>
      <c r="C68" s="688"/>
      <c r="D68" s="688"/>
      <c r="E68" s="688"/>
      <c r="F68" s="508"/>
      <c r="G68" s="508"/>
    </row>
    <row r="69" spans="1:7" x14ac:dyDescent="0.2">
      <c r="A69" s="1101" t="s">
        <v>292</v>
      </c>
      <c r="B69" s="1102"/>
      <c r="C69" s="1102"/>
      <c r="D69" s="1102"/>
      <c r="E69" s="1103"/>
      <c r="F69" s="508"/>
      <c r="G69" s="508"/>
    </row>
    <row r="70" spans="1:7" x14ac:dyDescent="0.2">
      <c r="A70" s="512" t="s">
        <v>293</v>
      </c>
      <c r="B70" s="1131" t="s">
        <v>294</v>
      </c>
      <c r="C70" s="1132"/>
      <c r="D70" s="1131" t="s">
        <v>295</v>
      </c>
      <c r="E70" s="1139"/>
      <c r="F70" s="508"/>
      <c r="G70" s="508"/>
    </row>
    <row r="71" spans="1:7" x14ac:dyDescent="0.2">
      <c r="A71" s="513"/>
      <c r="B71" s="1125" t="s">
        <v>296</v>
      </c>
      <c r="C71" s="1126"/>
      <c r="D71" s="1099" t="s">
        <v>297</v>
      </c>
      <c r="E71" s="1100"/>
      <c r="F71" s="508"/>
      <c r="G71" s="508"/>
    </row>
    <row r="72" spans="1:7" x14ac:dyDescent="0.2">
      <c r="A72" s="514" t="s">
        <v>298</v>
      </c>
      <c r="B72" s="1142">
        <v>6045019</v>
      </c>
      <c r="C72" s="1143"/>
      <c r="D72" s="1075"/>
      <c r="E72" s="1076"/>
      <c r="F72" s="508"/>
      <c r="G72" s="508"/>
    </row>
    <row r="73" spans="1:7" x14ac:dyDescent="0.2">
      <c r="A73" s="515" t="s">
        <v>299</v>
      </c>
      <c r="B73" s="1075"/>
      <c r="C73" s="1127"/>
      <c r="D73" s="1075"/>
      <c r="E73" s="1076"/>
      <c r="F73" s="508"/>
      <c r="G73" s="508"/>
    </row>
    <row r="74" spans="1:7" x14ac:dyDescent="0.2">
      <c r="A74" s="516" t="s">
        <v>300</v>
      </c>
      <c r="B74" s="1144"/>
      <c r="C74" s="1145"/>
      <c r="D74" s="1075"/>
      <c r="E74" s="1076"/>
      <c r="F74" s="508"/>
      <c r="G74" s="508"/>
    </row>
    <row r="75" spans="1:7" ht="13.5" thickBot="1" x14ac:dyDescent="0.25">
      <c r="A75" s="5" t="s">
        <v>301</v>
      </c>
      <c r="B75" s="1123">
        <f>SUM(B72:B74)</f>
        <v>6045019</v>
      </c>
      <c r="C75" s="1124"/>
      <c r="D75" s="1135"/>
      <c r="E75" s="1136"/>
      <c r="F75" s="508"/>
      <c r="G75" s="508"/>
    </row>
    <row r="76" spans="1:7" x14ac:dyDescent="0.2">
      <c r="A76" s="6" t="s">
        <v>302</v>
      </c>
      <c r="F76" s="508"/>
      <c r="G76" s="508"/>
    </row>
    <row r="77" spans="1:7" x14ac:dyDescent="0.2">
      <c r="F77" s="508"/>
      <c r="G77" s="508"/>
    </row>
    <row r="78" spans="1:7" x14ac:dyDescent="0.2">
      <c r="A78" s="7" t="s">
        <v>303</v>
      </c>
    </row>
    <row r="79" spans="1:7" x14ac:dyDescent="0.2"/>
    <row r="83" x14ac:dyDescent="0.2"/>
    <row r="84" x14ac:dyDescent="0.2"/>
    <row r="85" x14ac:dyDescent="0.2"/>
    <row r="86" x14ac:dyDescent="0.2"/>
    <row r="87" x14ac:dyDescent="0.2"/>
    <row r="88" x14ac:dyDescent="0.2"/>
    <row r="89" x14ac:dyDescent="0.2"/>
    <row r="90" x14ac:dyDescent="0.2"/>
    <row r="91" x14ac:dyDescent="0.2"/>
    <row r="92" x14ac:dyDescent="0.2"/>
    <row r="93" x14ac:dyDescent="0.2"/>
  </sheetData>
  <mergeCells count="66">
    <mergeCell ref="A29:B29"/>
    <mergeCell ref="A38:B38"/>
    <mergeCell ref="A28:E28"/>
    <mergeCell ref="A17:E17"/>
    <mergeCell ref="A18:B18"/>
    <mergeCell ref="A19:B19"/>
    <mergeCell ref="A34:B34"/>
    <mergeCell ref="A15:B15"/>
    <mergeCell ref="A40:B40"/>
    <mergeCell ref="A45:B45"/>
    <mergeCell ref="A20:B20"/>
    <mergeCell ref="A21:B21"/>
    <mergeCell ref="A22:B22"/>
    <mergeCell ref="A23:B23"/>
    <mergeCell ref="A26:B26"/>
    <mergeCell ref="A31:B31"/>
    <mergeCell ref="A41:B41"/>
    <mergeCell ref="A42:B42"/>
    <mergeCell ref="A25:B25"/>
    <mergeCell ref="A24:B24"/>
    <mergeCell ref="A30:B30"/>
    <mergeCell ref="A35:B35"/>
    <mergeCell ref="A36:B36"/>
    <mergeCell ref="B75:C75"/>
    <mergeCell ref="B71:C71"/>
    <mergeCell ref="B73:C73"/>
    <mergeCell ref="A62:E62"/>
    <mergeCell ref="B70:C70"/>
    <mergeCell ref="A65:B65"/>
    <mergeCell ref="D75:E75"/>
    <mergeCell ref="A63:B63"/>
    <mergeCell ref="D70:E70"/>
    <mergeCell ref="A67:B67"/>
    <mergeCell ref="A66:B66"/>
    <mergeCell ref="D74:E74"/>
    <mergeCell ref="D72:E72"/>
    <mergeCell ref="B72:C72"/>
    <mergeCell ref="A69:E69"/>
    <mergeCell ref="B74:C74"/>
    <mergeCell ref="B1:E1"/>
    <mergeCell ref="A5:E5"/>
    <mergeCell ref="A8:B8"/>
    <mergeCell ref="A6:B6"/>
    <mergeCell ref="A14:B14"/>
    <mergeCell ref="A9:B9"/>
    <mergeCell ref="D3:E3"/>
    <mergeCell ref="A7:B7"/>
    <mergeCell ref="A12:B12"/>
    <mergeCell ref="A13:B13"/>
    <mergeCell ref="A10:B10"/>
    <mergeCell ref="A11:B11"/>
    <mergeCell ref="D73:E73"/>
    <mergeCell ref="A37:B37"/>
    <mergeCell ref="A32:B32"/>
    <mergeCell ref="A46:B46"/>
    <mergeCell ref="A61:E61"/>
    <mergeCell ref="A47:B47"/>
    <mergeCell ref="A64:B64"/>
    <mergeCell ref="A51:E60"/>
    <mergeCell ref="A48:B48"/>
    <mergeCell ref="D71:E71"/>
    <mergeCell ref="A50:E50"/>
    <mergeCell ref="A39:B39"/>
    <mergeCell ref="A44:B44"/>
    <mergeCell ref="A43:B43"/>
    <mergeCell ref="A33:B33"/>
  </mergeCells>
  <phoneticPr fontId="5" type="noConversion"/>
  <printOptions horizontalCentered="1"/>
  <pageMargins left="0" right="0" top="0.75" bottom="0.75" header="0.3" footer="0.3"/>
  <pageSetup scale="75" fitToHeight="0" orientation="portrait" r:id="rId1"/>
  <headerFooter differentFirst="1" alignWithMargins="0">
    <oddFooter>&amp;C30&amp;R&amp;A</oddFooter>
    <firstFooter>&amp;C29&amp;R&amp;A</firstFooter>
  </headerFooter>
  <rowBreaks count="1" manualBreakCount="1">
    <brk id="48" max="5" man="1"/>
  </rowBreaks>
  <colBreaks count="1" manualBreakCount="1">
    <brk id="6" max="83" man="1"/>
  </col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99FF"/>
  </sheetPr>
  <dimension ref="A1:L55"/>
  <sheetViews>
    <sheetView topLeftCell="A23" zoomScale="120" zoomScaleNormal="120" workbookViewId="0">
      <selection activeCell="H17" sqref="H17:H18"/>
    </sheetView>
  </sheetViews>
  <sheetFormatPr defaultColWidth="0" defaultRowHeight="12.75" zeroHeight="1" x14ac:dyDescent="0.2"/>
  <cols>
    <col min="1" max="1" width="4.7109375" style="339" customWidth="1"/>
    <col min="2" max="2" width="11.7109375" style="339" customWidth="1"/>
    <col min="3" max="3" width="12.28515625" style="339" bestFit="1" customWidth="1"/>
    <col min="4" max="4" width="4.7109375" style="339" customWidth="1"/>
    <col min="5" max="5" width="11.7109375" style="339" customWidth="1"/>
    <col min="6" max="6" width="6.7109375" style="339" customWidth="1"/>
    <col min="7" max="7" width="11.7109375" style="339" customWidth="1"/>
    <col min="8" max="8" width="5.7109375" style="339" customWidth="1"/>
    <col min="9" max="9" width="11.7109375" style="339" customWidth="1"/>
    <col min="10" max="11" width="10.7109375" style="339" customWidth="1"/>
    <col min="12" max="12" width="4.7109375" style="339" customWidth="1"/>
    <col min="13" max="13" width="2.85546875" style="339" customWidth="1"/>
    <col min="14" max="16384" width="0" style="339" hidden="1"/>
  </cols>
  <sheetData>
    <row r="1" spans="1:12" s="566" customFormat="1" ht="18" x14ac:dyDescent="0.25">
      <c r="A1" s="1163" t="s">
        <v>304</v>
      </c>
      <c r="B1" s="1163"/>
      <c r="C1" s="1163"/>
      <c r="D1" s="1163"/>
      <c r="E1" s="1163"/>
      <c r="F1" s="1163"/>
      <c r="G1" s="1163"/>
      <c r="H1" s="1163"/>
      <c r="I1" s="1163"/>
      <c r="J1" s="1163"/>
      <c r="K1" s="1163"/>
      <c r="L1" s="1163"/>
    </row>
    <row r="2" spans="1:12" ht="21" customHeight="1" x14ac:dyDescent="0.2">
      <c r="A2" s="496" t="s">
        <v>305</v>
      </c>
      <c r="B2" s="496"/>
    </row>
    <row r="3" spans="1:12" ht="18" customHeight="1" x14ac:dyDescent="0.2">
      <c r="F3" s="1164" t="s">
        <v>306</v>
      </c>
      <c r="G3" s="1164"/>
      <c r="H3" s="1164" t="s">
        <v>20</v>
      </c>
      <c r="I3" s="1164"/>
      <c r="J3" s="1164" t="s">
        <v>307</v>
      </c>
      <c r="K3" s="1164"/>
      <c r="L3" s="1164"/>
    </row>
    <row r="4" spans="1:12" ht="19.5" customHeight="1" x14ac:dyDescent="0.2">
      <c r="E4" s="567" t="s">
        <v>308</v>
      </c>
      <c r="F4" s="1161">
        <v>332661</v>
      </c>
      <c r="G4" s="1162"/>
      <c r="H4" s="1161">
        <v>8913</v>
      </c>
      <c r="I4" s="1162"/>
      <c r="J4" s="1157">
        <f>SUM(F4:I4)</f>
        <v>341574</v>
      </c>
      <c r="K4" s="1158"/>
      <c r="L4" s="568"/>
    </row>
    <row r="5" spans="1:12" ht="19.5" customHeight="1" x14ac:dyDescent="0.2">
      <c r="E5" s="567" t="s">
        <v>309</v>
      </c>
      <c r="F5" s="1157"/>
      <c r="G5" s="1160"/>
      <c r="H5" s="1157"/>
      <c r="I5" s="1160"/>
      <c r="J5" s="1157">
        <f>SUM(F5:I5)</f>
        <v>0</v>
      </c>
      <c r="K5" s="1158"/>
      <c r="L5" s="568"/>
    </row>
    <row r="6" spans="1:12" ht="19.5" customHeight="1" x14ac:dyDescent="0.2">
      <c r="E6" s="567" t="s">
        <v>310</v>
      </c>
      <c r="F6" s="1157"/>
      <c r="G6" s="1160"/>
      <c r="H6" s="1157"/>
      <c r="I6" s="1160"/>
      <c r="J6" s="1157">
        <f>SUM(F6:I6)</f>
        <v>0</v>
      </c>
      <c r="K6" s="1158"/>
      <c r="L6" s="569"/>
    </row>
    <row r="7" spans="1:12" ht="19.5" customHeight="1" x14ac:dyDescent="0.2">
      <c r="E7" s="567"/>
      <c r="F7" s="570"/>
      <c r="G7" s="570"/>
      <c r="H7" s="570"/>
      <c r="I7" s="571" t="s">
        <v>311</v>
      </c>
      <c r="J7" s="1157">
        <f>SUM(J4:K6)</f>
        <v>341574</v>
      </c>
      <c r="K7" s="1158"/>
      <c r="L7" s="568"/>
    </row>
    <row r="8" spans="1:12" ht="18" customHeight="1" x14ac:dyDescent="0.2">
      <c r="A8" s="496" t="s">
        <v>312</v>
      </c>
      <c r="B8" s="496"/>
      <c r="E8" s="567"/>
      <c r="F8" s="572"/>
      <c r="G8" s="572"/>
      <c r="H8" s="572"/>
      <c r="I8" s="572"/>
      <c r="J8" s="572"/>
      <c r="K8" s="572"/>
      <c r="L8" s="572"/>
    </row>
    <row r="9" spans="1:12" ht="16.5" customHeight="1" x14ac:dyDescent="0.2">
      <c r="E9" s="567"/>
      <c r="F9" s="1159" t="s">
        <v>306</v>
      </c>
      <c r="G9" s="1159"/>
      <c r="H9" s="1159" t="s">
        <v>20</v>
      </c>
      <c r="I9" s="1159"/>
      <c r="J9" s="1159" t="s">
        <v>307</v>
      </c>
      <c r="K9" s="1159"/>
      <c r="L9" s="1159"/>
    </row>
    <row r="10" spans="1:12" ht="19.5" customHeight="1" x14ac:dyDescent="0.2">
      <c r="E10" s="567" t="s">
        <v>308</v>
      </c>
      <c r="F10" s="1161">
        <v>330566</v>
      </c>
      <c r="G10" s="1162"/>
      <c r="H10" s="1161">
        <v>462818</v>
      </c>
      <c r="I10" s="1162"/>
      <c r="J10" s="1157">
        <f>SUM(F10:I10)</f>
        <v>793384</v>
      </c>
      <c r="K10" s="1158"/>
      <c r="L10" s="568"/>
    </row>
    <row r="11" spans="1:12" ht="19.5" customHeight="1" x14ac:dyDescent="0.2">
      <c r="E11" s="567" t="s">
        <v>309</v>
      </c>
      <c r="F11" s="1157"/>
      <c r="G11" s="1160"/>
      <c r="H11" s="1157"/>
      <c r="I11" s="1160"/>
      <c r="J11" s="1157">
        <f>SUM(F11:I11)</f>
        <v>0</v>
      </c>
      <c r="K11" s="1158"/>
      <c r="L11" s="568"/>
    </row>
    <row r="12" spans="1:12" ht="19.5" customHeight="1" x14ac:dyDescent="0.2">
      <c r="E12" s="567" t="s">
        <v>310</v>
      </c>
      <c r="F12" s="1157"/>
      <c r="G12" s="1160"/>
      <c r="H12" s="1157"/>
      <c r="I12" s="1160"/>
      <c r="J12" s="1157">
        <f>SUM(F12:I12)</f>
        <v>0</v>
      </c>
      <c r="K12" s="1158"/>
      <c r="L12" s="569"/>
    </row>
    <row r="13" spans="1:12" ht="19.5" customHeight="1" thickBot="1" x14ac:dyDescent="0.25">
      <c r="F13" s="570"/>
      <c r="G13" s="570"/>
      <c r="H13" s="570"/>
      <c r="I13" s="571" t="s">
        <v>313</v>
      </c>
      <c r="J13" s="1167">
        <f>SUM(J10:K12)</f>
        <v>793384</v>
      </c>
      <c r="K13" s="1168"/>
      <c r="L13" s="573"/>
    </row>
    <row r="14" spans="1:12" ht="19.5" customHeight="1" thickBot="1" x14ac:dyDescent="0.25">
      <c r="F14" s="570"/>
      <c r="G14" s="570"/>
      <c r="H14" s="570"/>
      <c r="I14" s="571" t="s">
        <v>314</v>
      </c>
      <c r="J14" s="1165">
        <f>J7+J13</f>
        <v>1134958</v>
      </c>
      <c r="K14" s="1166"/>
      <c r="L14" s="574"/>
    </row>
    <row r="15" spans="1:12" ht="6" customHeight="1" x14ac:dyDescent="0.2"/>
    <row r="16" spans="1:12" ht="15.75" customHeight="1" x14ac:dyDescent="0.2">
      <c r="A16" s="428" t="s">
        <v>315</v>
      </c>
      <c r="B16" s="428"/>
    </row>
    <row r="17" spans="1:12" ht="18" customHeight="1" x14ac:dyDescent="0.25">
      <c r="A17" s="691" t="s">
        <v>316</v>
      </c>
      <c r="B17" s="691"/>
      <c r="C17" s="495">
        <f>J7</f>
        <v>341574</v>
      </c>
      <c r="D17" s="692" t="s">
        <v>317</v>
      </c>
      <c r="E17" s="575" t="s">
        <v>318</v>
      </c>
      <c r="F17" s="692" t="s">
        <v>319</v>
      </c>
      <c r="G17" s="575" t="s">
        <v>320</v>
      </c>
      <c r="H17" s="692" t="s">
        <v>317</v>
      </c>
      <c r="I17" s="576">
        <f>+G19/100*E19</f>
        <v>149369.66813749933</v>
      </c>
      <c r="J17" s="339" t="s">
        <v>321</v>
      </c>
    </row>
    <row r="18" spans="1:12" ht="5.25" customHeight="1" thickBot="1" x14ac:dyDescent="0.3">
      <c r="A18" s="577"/>
      <c r="B18" s="577"/>
      <c r="C18" s="577"/>
      <c r="D18" s="692"/>
      <c r="F18" s="692"/>
      <c r="H18" s="692"/>
    </row>
    <row r="19" spans="1:12" ht="18" customHeight="1" x14ac:dyDescent="0.2">
      <c r="A19" s="1173" t="s">
        <v>322</v>
      </c>
      <c r="B19" s="1173"/>
      <c r="C19" s="495">
        <f>J14</f>
        <v>1134958</v>
      </c>
      <c r="E19" s="578">
        <f>+C17/C19*100</f>
        <v>30.095739225592489</v>
      </c>
      <c r="F19" s="431" t="s">
        <v>323</v>
      </c>
      <c r="G19" s="579">
        <v>496315</v>
      </c>
    </row>
    <row r="20" spans="1:12" ht="16.5" customHeight="1" x14ac:dyDescent="0.2"/>
    <row r="21" spans="1:12" ht="18" customHeight="1" x14ac:dyDescent="0.25">
      <c r="A21" s="1174" t="s">
        <v>324</v>
      </c>
      <c r="B21" s="1174"/>
      <c r="C21" s="495">
        <f>+J13</f>
        <v>793384</v>
      </c>
      <c r="D21" s="692" t="s">
        <v>317</v>
      </c>
      <c r="E21" s="575" t="s">
        <v>318</v>
      </c>
      <c r="F21" s="692" t="s">
        <v>319</v>
      </c>
      <c r="G21" s="575" t="s">
        <v>320</v>
      </c>
      <c r="H21" s="692" t="s">
        <v>317</v>
      </c>
      <c r="I21" s="576">
        <f>+G23/100*E23</f>
        <v>346945.33186250064</v>
      </c>
      <c r="J21" s="339" t="s">
        <v>325</v>
      </c>
    </row>
    <row r="22" spans="1:12" ht="5.25" customHeight="1" thickBot="1" x14ac:dyDescent="0.3">
      <c r="A22" s="577"/>
      <c r="B22" s="577"/>
      <c r="C22" s="577"/>
      <c r="D22" s="692"/>
      <c r="F22" s="692"/>
      <c r="H22" s="692"/>
      <c r="I22" s="580"/>
    </row>
    <row r="23" spans="1:12" ht="18" customHeight="1" x14ac:dyDescent="0.2">
      <c r="A23" s="1173" t="s">
        <v>322</v>
      </c>
      <c r="B23" s="1173"/>
      <c r="C23" s="495">
        <f>+J14</f>
        <v>1134958</v>
      </c>
      <c r="E23" s="581">
        <f>+C21/C23*100</f>
        <v>69.904260774407518</v>
      </c>
      <c r="F23" s="431" t="s">
        <v>323</v>
      </c>
      <c r="G23" s="579">
        <v>496315</v>
      </c>
    </row>
    <row r="24" spans="1:12" ht="7.5" customHeight="1" x14ac:dyDescent="0.2"/>
    <row r="25" spans="1:12" ht="13.5" thickBot="1" x14ac:dyDescent="0.25">
      <c r="H25" s="567" t="s">
        <v>326</v>
      </c>
      <c r="I25" s="582">
        <f>+I21+I17</f>
        <v>496315</v>
      </c>
      <c r="J25" s="339" t="s">
        <v>327</v>
      </c>
    </row>
    <row r="26" spans="1:12" ht="18" customHeight="1" thickTop="1" x14ac:dyDescent="0.2"/>
    <row r="27" spans="1:12" ht="20.25" customHeight="1" x14ac:dyDescent="0.2">
      <c r="A27" s="1170" t="s">
        <v>328</v>
      </c>
      <c r="B27" s="1171"/>
      <c r="C27" s="1171"/>
      <c r="D27" s="1171"/>
      <c r="E27" s="1171"/>
      <c r="F27" s="1171"/>
      <c r="G27" s="1171"/>
      <c r="H27" s="1171"/>
      <c r="I27" s="1171"/>
      <c r="J27" s="1171"/>
      <c r="K27" s="1171"/>
      <c r="L27" s="1172"/>
    </row>
    <row r="28" spans="1:12" ht="15" customHeight="1" x14ac:dyDescent="0.2">
      <c r="A28" s="921"/>
      <c r="B28" s="431"/>
      <c r="C28" s="431"/>
      <c r="D28" s="431"/>
      <c r="E28" s="431"/>
      <c r="F28" s="431"/>
      <c r="G28" s="431"/>
      <c r="H28" s="431"/>
      <c r="I28" s="431"/>
      <c r="J28" s="431"/>
      <c r="K28" s="431"/>
      <c r="L28" s="479"/>
    </row>
    <row r="29" spans="1:12" ht="15" customHeight="1" x14ac:dyDescent="0.2">
      <c r="A29" s="921"/>
      <c r="B29" s="493" t="s">
        <v>329</v>
      </c>
      <c r="C29" s="431"/>
      <c r="D29" s="431"/>
      <c r="E29" s="431"/>
      <c r="F29" s="431"/>
      <c r="G29" s="431"/>
      <c r="H29" s="431"/>
      <c r="I29" s="431"/>
      <c r="J29" s="431"/>
      <c r="K29" s="431"/>
      <c r="L29" s="479"/>
    </row>
    <row r="30" spans="1:12" ht="15" customHeight="1" x14ac:dyDescent="0.2">
      <c r="A30" s="921"/>
      <c r="B30" s="431"/>
      <c r="C30" s="431"/>
      <c r="D30" s="431"/>
      <c r="E30" s="431"/>
      <c r="F30" s="1169" t="s">
        <v>306</v>
      </c>
      <c r="G30" s="1169"/>
      <c r="H30" s="1169" t="s">
        <v>20</v>
      </c>
      <c r="I30" s="1169"/>
      <c r="J30" s="1169" t="s">
        <v>307</v>
      </c>
      <c r="K30" s="1169"/>
      <c r="L30" s="492"/>
    </row>
    <row r="31" spans="1:12" ht="16.5" customHeight="1" x14ac:dyDescent="0.2">
      <c r="A31" s="921"/>
      <c r="B31" s="491" t="s">
        <v>330</v>
      </c>
      <c r="C31" s="431"/>
      <c r="D31" s="431"/>
      <c r="E31" s="481" t="s">
        <v>308</v>
      </c>
      <c r="F31" s="1175">
        <v>5000</v>
      </c>
      <c r="G31" s="1176"/>
      <c r="H31" s="1175">
        <v>500</v>
      </c>
      <c r="I31" s="1176"/>
      <c r="J31" s="1175">
        <v>5500</v>
      </c>
      <c r="K31" s="1176"/>
      <c r="L31" s="479"/>
    </row>
    <row r="32" spans="1:12" ht="16.5" customHeight="1" x14ac:dyDescent="0.2">
      <c r="A32" s="921"/>
      <c r="B32" s="431"/>
      <c r="C32" s="431"/>
      <c r="D32" s="431"/>
      <c r="E32" s="481" t="s">
        <v>309</v>
      </c>
      <c r="F32" s="1175">
        <v>3000</v>
      </c>
      <c r="G32" s="1176"/>
      <c r="H32" s="1175">
        <v>250</v>
      </c>
      <c r="I32" s="1176"/>
      <c r="J32" s="1175">
        <v>3250</v>
      </c>
      <c r="K32" s="1176"/>
      <c r="L32" s="479"/>
    </row>
    <row r="33" spans="1:12" ht="16.5" customHeight="1" x14ac:dyDescent="0.2">
      <c r="A33" s="921"/>
      <c r="B33" s="431"/>
      <c r="C33" s="431"/>
      <c r="D33" s="431"/>
      <c r="E33" s="481" t="s">
        <v>310</v>
      </c>
      <c r="F33" s="1175">
        <v>1000</v>
      </c>
      <c r="G33" s="1176"/>
      <c r="H33" s="1175">
        <v>100</v>
      </c>
      <c r="I33" s="1176"/>
      <c r="J33" s="1175">
        <v>1100</v>
      </c>
      <c r="K33" s="1176"/>
      <c r="L33" s="479"/>
    </row>
    <row r="34" spans="1:12" ht="16.5" customHeight="1" x14ac:dyDescent="0.2">
      <c r="A34" s="921"/>
      <c r="B34" s="431"/>
      <c r="C34" s="431"/>
      <c r="D34" s="431"/>
      <c r="E34" s="481"/>
      <c r="F34" s="431"/>
      <c r="G34" s="494"/>
      <c r="H34" s="494"/>
      <c r="I34" s="494" t="s">
        <v>311</v>
      </c>
      <c r="J34" s="1180">
        <f>SUM(J31:K33)</f>
        <v>9850</v>
      </c>
      <c r="K34" s="1181"/>
      <c r="L34" s="479"/>
    </row>
    <row r="35" spans="1:12" ht="15" customHeight="1" x14ac:dyDescent="0.2">
      <c r="A35" s="921"/>
      <c r="B35" s="493" t="s">
        <v>331</v>
      </c>
      <c r="C35" s="431"/>
      <c r="D35" s="431"/>
      <c r="E35" s="481"/>
      <c r="F35" s="431"/>
      <c r="G35" s="431"/>
      <c r="H35" s="431"/>
      <c r="I35" s="431"/>
      <c r="J35" s="1184"/>
      <c r="K35" s="1184"/>
      <c r="L35" s="479"/>
    </row>
    <row r="36" spans="1:12" ht="15" customHeight="1" x14ac:dyDescent="0.2">
      <c r="A36" s="921"/>
      <c r="B36" s="431"/>
      <c r="C36" s="431"/>
      <c r="D36" s="431"/>
      <c r="E36" s="481"/>
      <c r="F36" s="1169" t="s">
        <v>306</v>
      </c>
      <c r="G36" s="1169"/>
      <c r="H36" s="1169" t="s">
        <v>20</v>
      </c>
      <c r="I36" s="1169"/>
      <c r="J36" s="1179" t="s">
        <v>307</v>
      </c>
      <c r="K36" s="1179"/>
      <c r="L36" s="492"/>
    </row>
    <row r="37" spans="1:12" ht="16.5" customHeight="1" x14ac:dyDescent="0.2">
      <c r="A37" s="921"/>
      <c r="B37" s="491" t="s">
        <v>332</v>
      </c>
      <c r="C37" s="431"/>
      <c r="D37" s="431"/>
      <c r="E37" s="481" t="s">
        <v>308</v>
      </c>
      <c r="F37" s="1180">
        <v>3000</v>
      </c>
      <c r="G37" s="1181"/>
      <c r="H37" s="1180">
        <v>50</v>
      </c>
      <c r="I37" s="1181"/>
      <c r="J37" s="1180">
        <v>3050</v>
      </c>
      <c r="K37" s="1181"/>
      <c r="L37" s="479"/>
    </row>
    <row r="38" spans="1:12" ht="16.5" customHeight="1" thickBot="1" x14ac:dyDescent="0.25">
      <c r="A38" s="921"/>
      <c r="B38" s="431"/>
      <c r="C38" s="431"/>
      <c r="D38" s="431"/>
      <c r="E38" s="431"/>
      <c r="F38" s="431"/>
      <c r="G38" s="490"/>
      <c r="H38" s="490"/>
      <c r="I38" s="489" t="s">
        <v>313</v>
      </c>
      <c r="J38" s="1182">
        <v>3050</v>
      </c>
      <c r="K38" s="1183"/>
      <c r="L38" s="479"/>
    </row>
    <row r="39" spans="1:12" ht="16.5" customHeight="1" thickBot="1" x14ac:dyDescent="0.25">
      <c r="A39" s="921"/>
      <c r="B39" s="431"/>
      <c r="C39" s="431"/>
      <c r="D39" s="431"/>
      <c r="E39" s="431"/>
      <c r="F39" s="431"/>
      <c r="G39" s="490"/>
      <c r="H39" s="490"/>
      <c r="I39" s="489" t="s">
        <v>314</v>
      </c>
      <c r="J39" s="1177">
        <f>J38+J34</f>
        <v>12900</v>
      </c>
      <c r="K39" s="1178"/>
      <c r="L39" s="479"/>
    </row>
    <row r="40" spans="1:12" ht="6" customHeight="1" x14ac:dyDescent="0.2">
      <c r="A40" s="921"/>
      <c r="B40" s="431"/>
      <c r="C40" s="431"/>
      <c r="D40" s="431"/>
      <c r="E40" s="431"/>
      <c r="F40" s="431"/>
      <c r="G40" s="431"/>
      <c r="H40" s="431"/>
      <c r="I40" s="431"/>
      <c r="J40" s="431"/>
      <c r="K40" s="431"/>
      <c r="L40" s="479"/>
    </row>
    <row r="41" spans="1:12" x14ac:dyDescent="0.2">
      <c r="A41" s="921"/>
      <c r="B41" s="488" t="s">
        <v>333</v>
      </c>
      <c r="C41" s="431"/>
      <c r="D41" s="431"/>
      <c r="E41" s="431"/>
      <c r="F41" s="431"/>
      <c r="G41" s="431"/>
      <c r="H41" s="431"/>
      <c r="I41" s="431"/>
      <c r="J41" s="431"/>
      <c r="K41" s="431"/>
      <c r="L41" s="479"/>
    </row>
    <row r="42" spans="1:12" ht="6.75" customHeight="1" x14ac:dyDescent="0.2">
      <c r="A42" s="921"/>
      <c r="B42" s="488"/>
      <c r="C42" s="431"/>
      <c r="D42" s="431"/>
      <c r="E42" s="431"/>
      <c r="F42" s="431"/>
      <c r="G42" s="431"/>
      <c r="H42" s="431"/>
      <c r="I42" s="431"/>
      <c r="J42" s="431"/>
      <c r="K42" s="431"/>
      <c r="L42" s="479"/>
    </row>
    <row r="43" spans="1:12" ht="13.5" customHeight="1" x14ac:dyDescent="0.2">
      <c r="A43" s="921"/>
      <c r="B43" s="481" t="s">
        <v>334</v>
      </c>
      <c r="C43" s="483">
        <v>9850</v>
      </c>
      <c r="D43" s="693" t="s">
        <v>317</v>
      </c>
      <c r="E43" s="487" t="s">
        <v>318</v>
      </c>
      <c r="F43" s="693" t="s">
        <v>319</v>
      </c>
      <c r="G43" s="487" t="s">
        <v>320</v>
      </c>
      <c r="H43" s="693" t="s">
        <v>317</v>
      </c>
      <c r="I43" s="483">
        <v>3818</v>
      </c>
      <c r="J43" s="431" t="s">
        <v>321</v>
      </c>
      <c r="K43" s="431"/>
      <c r="L43" s="479"/>
    </row>
    <row r="44" spans="1:12" ht="4.5" customHeight="1" thickBot="1" x14ac:dyDescent="0.25">
      <c r="A44" s="921"/>
      <c r="B44" s="486"/>
      <c r="C44" s="485"/>
      <c r="D44" s="693"/>
      <c r="E44" s="431"/>
      <c r="F44" s="693"/>
      <c r="G44" s="431"/>
      <c r="H44" s="693"/>
      <c r="I44" s="482"/>
      <c r="J44" s="431"/>
      <c r="K44" s="431"/>
      <c r="L44" s="479"/>
    </row>
    <row r="45" spans="1:12" ht="13.5" customHeight="1" x14ac:dyDescent="0.2">
      <c r="A45" s="921"/>
      <c r="B45" s="481" t="s">
        <v>335</v>
      </c>
      <c r="C45" s="483">
        <v>12900</v>
      </c>
      <c r="E45" s="484">
        <v>0.76359999999999995</v>
      </c>
      <c r="F45" s="431" t="s">
        <v>323</v>
      </c>
      <c r="G45" s="483">
        <v>5000</v>
      </c>
      <c r="H45" s="431"/>
      <c r="I45" s="482"/>
      <c r="J45" s="431"/>
      <c r="K45" s="431"/>
      <c r="L45" s="479"/>
    </row>
    <row r="46" spans="1:12" ht="13.5" customHeight="1" x14ac:dyDescent="0.2">
      <c r="A46" s="921"/>
      <c r="B46" s="481"/>
      <c r="C46" s="482"/>
      <c r="E46" s="431"/>
      <c r="F46" s="431"/>
      <c r="G46" s="431"/>
      <c r="H46" s="431"/>
      <c r="I46" s="482"/>
      <c r="J46" s="431"/>
      <c r="K46" s="431"/>
      <c r="L46" s="479"/>
    </row>
    <row r="47" spans="1:12" ht="13.5" customHeight="1" x14ac:dyDescent="0.2">
      <c r="A47" s="921"/>
      <c r="B47" s="481" t="s">
        <v>336</v>
      </c>
      <c r="C47" s="483">
        <v>3050</v>
      </c>
      <c r="D47" s="693" t="s">
        <v>317</v>
      </c>
      <c r="E47" s="487" t="s">
        <v>318</v>
      </c>
      <c r="F47" s="693" t="s">
        <v>319</v>
      </c>
      <c r="G47" s="487" t="s">
        <v>320</v>
      </c>
      <c r="H47" s="693" t="s">
        <v>317</v>
      </c>
      <c r="I47" s="483">
        <v>1182</v>
      </c>
      <c r="J47" s="431" t="s">
        <v>325</v>
      </c>
      <c r="K47" s="431"/>
      <c r="L47" s="479"/>
    </row>
    <row r="48" spans="1:12" ht="4.5" customHeight="1" thickBot="1" x14ac:dyDescent="0.25">
      <c r="A48" s="921"/>
      <c r="B48" s="486"/>
      <c r="C48" s="485"/>
      <c r="D48" s="693"/>
      <c r="E48" s="431"/>
      <c r="F48" s="693"/>
      <c r="G48" s="431"/>
      <c r="H48" s="693"/>
      <c r="I48" s="482"/>
      <c r="J48" s="431"/>
      <c r="K48" s="431"/>
      <c r="L48" s="479"/>
    </row>
    <row r="49" spans="1:12" ht="13.5" customHeight="1" x14ac:dyDescent="0.2">
      <c r="A49" s="921"/>
      <c r="B49" s="481" t="s">
        <v>335</v>
      </c>
      <c r="C49" s="483">
        <v>12900</v>
      </c>
      <c r="E49" s="484">
        <v>0.2364</v>
      </c>
      <c r="F49" s="431" t="s">
        <v>323</v>
      </c>
      <c r="G49" s="483">
        <v>5000</v>
      </c>
      <c r="H49" s="431"/>
      <c r="I49" s="482"/>
      <c r="J49" s="431"/>
      <c r="K49" s="431"/>
      <c r="L49" s="479"/>
    </row>
    <row r="50" spans="1:12" ht="13.5" customHeight="1" x14ac:dyDescent="0.2">
      <c r="A50" s="921"/>
      <c r="B50" s="431"/>
      <c r="C50" s="431"/>
      <c r="D50" s="431"/>
      <c r="E50" s="431"/>
      <c r="F50" s="431"/>
      <c r="G50" s="431"/>
      <c r="H50" s="431"/>
      <c r="I50" s="482"/>
      <c r="J50" s="431"/>
      <c r="K50" s="431"/>
      <c r="L50" s="479"/>
    </row>
    <row r="51" spans="1:12" ht="13.5" customHeight="1" thickBot="1" x14ac:dyDescent="0.25">
      <c r="A51" s="921"/>
      <c r="B51" s="431"/>
      <c r="C51" s="431"/>
      <c r="D51" s="431"/>
      <c r="E51" s="431"/>
      <c r="F51" s="431"/>
      <c r="G51" s="431"/>
      <c r="H51" s="481" t="s">
        <v>326</v>
      </c>
      <c r="I51" s="480">
        <v>5000</v>
      </c>
      <c r="J51" s="431" t="s">
        <v>327</v>
      </c>
      <c r="K51" s="431"/>
      <c r="L51" s="479"/>
    </row>
    <row r="52" spans="1:12" ht="15" customHeight="1" thickTop="1" x14ac:dyDescent="0.2">
      <c r="A52" s="922"/>
      <c r="B52" s="555"/>
      <c r="C52" s="555"/>
      <c r="D52" s="555"/>
      <c r="E52" s="555"/>
      <c r="F52" s="555"/>
      <c r="G52" s="555"/>
      <c r="H52" s="555"/>
      <c r="I52" s="555"/>
      <c r="J52" s="555"/>
      <c r="K52" s="555"/>
      <c r="L52" s="556"/>
    </row>
    <row r="53" spans="1:12" ht="17.25" customHeight="1" x14ac:dyDescent="0.2">
      <c r="A53" s="340" t="s">
        <v>337</v>
      </c>
    </row>
    <row r="54" spans="1:12" x14ac:dyDescent="0.2"/>
    <row r="55" spans="1:12" x14ac:dyDescent="0.2"/>
  </sheetData>
  <mergeCells count="54">
    <mergeCell ref="J34:K34"/>
    <mergeCell ref="F37:G37"/>
    <mergeCell ref="H37:I37"/>
    <mergeCell ref="J38:K38"/>
    <mergeCell ref="J35:K35"/>
    <mergeCell ref="J39:K39"/>
    <mergeCell ref="F36:G36"/>
    <mergeCell ref="J36:K36"/>
    <mergeCell ref="J37:K37"/>
    <mergeCell ref="H36:I36"/>
    <mergeCell ref="F31:G31"/>
    <mergeCell ref="H31:I31"/>
    <mergeCell ref="F32:G32"/>
    <mergeCell ref="F33:G33"/>
    <mergeCell ref="J31:K31"/>
    <mergeCell ref="J32:K32"/>
    <mergeCell ref="H32:I32"/>
    <mergeCell ref="J33:K33"/>
    <mergeCell ref="H33:I33"/>
    <mergeCell ref="H12:I12"/>
    <mergeCell ref="J14:K14"/>
    <mergeCell ref="J13:K13"/>
    <mergeCell ref="J12:K12"/>
    <mergeCell ref="J30:K30"/>
    <mergeCell ref="A27:L27"/>
    <mergeCell ref="F30:G30"/>
    <mergeCell ref="H30:I30"/>
    <mergeCell ref="A19:B19"/>
    <mergeCell ref="A23:B23"/>
    <mergeCell ref="A21:B21"/>
    <mergeCell ref="F12:G12"/>
    <mergeCell ref="A1:L1"/>
    <mergeCell ref="F4:G4"/>
    <mergeCell ref="F5:G5"/>
    <mergeCell ref="F3:G3"/>
    <mergeCell ref="H3:I3"/>
    <mergeCell ref="J3:L3"/>
    <mergeCell ref="H5:I5"/>
    <mergeCell ref="J4:K4"/>
    <mergeCell ref="J5:K5"/>
    <mergeCell ref="H4:I4"/>
    <mergeCell ref="J6:K6"/>
    <mergeCell ref="J7:K7"/>
    <mergeCell ref="F10:G10"/>
    <mergeCell ref="H6:I6"/>
    <mergeCell ref="J9:L9"/>
    <mergeCell ref="J10:K10"/>
    <mergeCell ref="F6:G6"/>
    <mergeCell ref="J11:K11"/>
    <mergeCell ref="F9:G9"/>
    <mergeCell ref="F11:G11"/>
    <mergeCell ref="H10:I10"/>
    <mergeCell ref="H11:I11"/>
    <mergeCell ref="H9:I9"/>
  </mergeCells>
  <printOptions horizontalCentered="1"/>
  <pageMargins left="0.25" right="0.25" top="0.5" bottom="0.25" header="0.5" footer="0.5"/>
  <pageSetup scale="95"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099FF"/>
    <pageSetUpPr fitToPage="1"/>
  </sheetPr>
  <dimension ref="B1:Q70"/>
  <sheetViews>
    <sheetView showGridLines="0" topLeftCell="D5" zoomScale="110" zoomScaleNormal="110" workbookViewId="0">
      <selection activeCell="B47" sqref="B47:H47"/>
    </sheetView>
  </sheetViews>
  <sheetFormatPr defaultColWidth="0" defaultRowHeight="12.75" zeroHeight="1" x14ac:dyDescent="0.2"/>
  <cols>
    <col min="1" max="1" width="1.7109375" style="339" customWidth="1"/>
    <col min="2" max="2" width="3.7109375" style="339" customWidth="1"/>
    <col min="3" max="3" width="11.7109375" style="339" customWidth="1"/>
    <col min="4" max="5" width="7.7109375" style="339" customWidth="1"/>
    <col min="6" max="6" width="2.7109375" style="339" customWidth="1"/>
    <col min="7" max="7" width="3.7109375" style="339" customWidth="1"/>
    <col min="8" max="8" width="7.7109375" style="339" customWidth="1"/>
    <col min="9" max="9" width="13.42578125" style="339" customWidth="1"/>
    <col min="10" max="10" width="8.42578125" style="339" customWidth="1"/>
    <col min="11" max="12" width="5.28515625" style="339" customWidth="1"/>
    <col min="13" max="13" width="9.42578125" style="339" customWidth="1"/>
    <col min="14" max="14" width="15.42578125" style="339" customWidth="1"/>
    <col min="15" max="15" width="3.7109375" style="339" customWidth="1"/>
    <col min="16" max="16" width="11.42578125" style="339" customWidth="1"/>
    <col min="17" max="17" width="13.5703125" style="339" customWidth="1"/>
    <col min="18" max="18" width="3" style="339" customWidth="1"/>
    <col min="19" max="16384" width="0" style="339" hidden="1"/>
  </cols>
  <sheetData>
    <row r="1" spans="2:17" s="587" customFormat="1" ht="25.5" customHeight="1" x14ac:dyDescent="0.25">
      <c r="B1" s="1217" t="s">
        <v>338</v>
      </c>
      <c r="C1" s="1218"/>
      <c r="D1" s="1218"/>
      <c r="E1" s="1218"/>
      <c r="F1" s="1218"/>
      <c r="G1" s="1218"/>
      <c r="H1" s="1218"/>
      <c r="I1" s="1218"/>
      <c r="J1" s="1218"/>
      <c r="K1" s="1218"/>
      <c r="L1" s="1218"/>
      <c r="M1" s="1218"/>
      <c r="N1" s="589"/>
      <c r="P1" s="1214" t="s">
        <v>339</v>
      </c>
      <c r="Q1" s="1214"/>
    </row>
    <row r="2" spans="2:17" s="587" customFormat="1" ht="25.5" customHeight="1" x14ac:dyDescent="0.25">
      <c r="B2" s="1218"/>
      <c r="C2" s="1218"/>
      <c r="D2" s="1218"/>
      <c r="E2" s="1218"/>
      <c r="F2" s="1218"/>
      <c r="G2" s="1218"/>
      <c r="H2" s="1218"/>
      <c r="I2" s="1218"/>
      <c r="J2" s="1218"/>
      <c r="K2" s="1218"/>
      <c r="L2" s="1218"/>
      <c r="M2" s="1218"/>
      <c r="N2" s="588"/>
      <c r="O2" s="879" t="s">
        <v>340</v>
      </c>
      <c r="P2" s="879"/>
      <c r="Q2" s="879"/>
    </row>
    <row r="3" spans="2:17" ht="16.5" customHeight="1" x14ac:dyDescent="0.2">
      <c r="B3" s="877" t="s">
        <v>341</v>
      </c>
      <c r="C3" s="878"/>
      <c r="D3" s="878"/>
      <c r="E3" s="878"/>
      <c r="F3" s="878"/>
      <c r="G3" s="878"/>
      <c r="H3" s="878"/>
      <c r="I3" s="878"/>
      <c r="J3" s="878"/>
      <c r="K3" s="878"/>
      <c r="L3" s="878"/>
      <c r="M3" s="878"/>
      <c r="N3" s="878"/>
    </row>
    <row r="4" spans="2:17" ht="8.25" customHeight="1" x14ac:dyDescent="0.2">
      <c r="D4" s="475"/>
      <c r="E4" s="476"/>
      <c r="F4" s="476"/>
      <c r="G4" s="476"/>
      <c r="H4" s="476"/>
      <c r="I4" s="476"/>
      <c r="J4" s="476"/>
      <c r="K4" s="476"/>
      <c r="L4" s="476"/>
      <c r="M4" s="476"/>
      <c r="N4" s="476"/>
    </row>
    <row r="5" spans="2:17" ht="15" customHeight="1" x14ac:dyDescent="0.35">
      <c r="B5" s="478"/>
      <c r="P5" s="477" t="s">
        <v>342</v>
      </c>
    </row>
    <row r="6" spans="2:17" ht="15" customHeight="1" x14ac:dyDescent="0.35">
      <c r="B6" s="478" t="s">
        <v>343</v>
      </c>
      <c r="C6" s="446" t="s">
        <v>344</v>
      </c>
      <c r="P6" s="477" t="s">
        <v>345</v>
      </c>
    </row>
    <row r="7" spans="2:17" ht="4.5" customHeight="1" thickBot="1" x14ac:dyDescent="0.25">
      <c r="B7" s="452"/>
      <c r="C7" s="452"/>
      <c r="D7" s="452"/>
      <c r="E7" s="452"/>
      <c r="F7" s="452"/>
      <c r="G7" s="452"/>
      <c r="H7" s="452"/>
      <c r="I7" s="452"/>
      <c r="J7" s="452"/>
      <c r="K7" s="452"/>
      <c r="L7" s="452"/>
      <c r="M7" s="452"/>
      <c r="N7" s="452"/>
      <c r="O7" s="452"/>
      <c r="P7" s="452"/>
      <c r="Q7" s="452"/>
    </row>
    <row r="8" spans="2:17" s="440" customFormat="1" ht="30.75" customHeight="1" thickTop="1" x14ac:dyDescent="0.2">
      <c r="B8" s="339" t="s">
        <v>346</v>
      </c>
      <c r="C8" s="1199" t="s">
        <v>5</v>
      </c>
      <c r="D8" s="1216"/>
      <c r="E8" s="1216"/>
      <c r="F8" s="1216"/>
      <c r="G8" s="1216"/>
      <c r="H8" s="339" t="s">
        <v>347</v>
      </c>
      <c r="J8" s="475"/>
      <c r="K8" s="475"/>
      <c r="L8" s="475"/>
      <c r="M8" s="475"/>
      <c r="N8" s="475"/>
      <c r="O8" s="475"/>
    </row>
    <row r="9" spans="2:17" s="474" customFormat="1" ht="12" customHeight="1" x14ac:dyDescent="0.2">
      <c r="C9" s="451" t="s">
        <v>348</v>
      </c>
      <c r="D9" s="451"/>
      <c r="E9" s="451"/>
      <c r="F9" s="451"/>
      <c r="G9" s="451"/>
      <c r="H9" s="697"/>
      <c r="I9" s="450"/>
      <c r="J9" s="451"/>
      <c r="K9" s="451"/>
      <c r="L9" s="451"/>
      <c r="M9" s="451"/>
      <c r="N9" s="451"/>
      <c r="O9" s="451"/>
      <c r="P9" s="451"/>
    </row>
    <row r="10" spans="2:17" s="440" customFormat="1" ht="15" customHeight="1" x14ac:dyDescent="0.2">
      <c r="B10" s="686" t="s">
        <v>349</v>
      </c>
      <c r="C10" s="476"/>
      <c r="D10" s="1199" t="s">
        <v>350</v>
      </c>
      <c r="E10" s="1199"/>
      <c r="F10" s="1199"/>
      <c r="G10" s="1199"/>
      <c r="H10" s="1199"/>
      <c r="I10" s="339" t="s">
        <v>351</v>
      </c>
      <c r="J10" s="475"/>
      <c r="L10" s="339"/>
    </row>
    <row r="11" spans="2:17" s="474" customFormat="1" ht="13.5" customHeight="1" x14ac:dyDescent="0.2">
      <c r="B11" s="451"/>
      <c r="C11" s="451"/>
      <c r="D11" s="1215" t="s">
        <v>352</v>
      </c>
      <c r="E11" s="1215"/>
      <c r="F11" s="1215"/>
      <c r="G11" s="1215"/>
      <c r="H11" s="451"/>
    </row>
    <row r="12" spans="2:17" s="449" customFormat="1" ht="13.5" customHeight="1" x14ac:dyDescent="0.25">
      <c r="B12" s="880" t="s">
        <v>353</v>
      </c>
      <c r="C12" s="880"/>
      <c r="D12" s="880"/>
      <c r="E12" s="880"/>
      <c r="F12" s="880"/>
      <c r="G12" s="880"/>
      <c r="H12" s="880"/>
      <c r="I12" s="1199" t="s">
        <v>354</v>
      </c>
      <c r="J12" s="1199"/>
      <c r="K12" s="1199"/>
      <c r="L12" s="1199" t="s">
        <v>355</v>
      </c>
      <c r="M12" s="1199"/>
      <c r="N12" s="586" t="s">
        <v>356</v>
      </c>
      <c r="O12" s="473"/>
      <c r="P12" s="1199" t="s">
        <v>357</v>
      </c>
      <c r="Q12" s="1199"/>
    </row>
    <row r="13" spans="2:17" s="459" customFormat="1" ht="12.75" customHeight="1" x14ac:dyDescent="0.2">
      <c r="B13" s="472" t="s">
        <v>358</v>
      </c>
      <c r="C13" s="472"/>
      <c r="D13" s="472"/>
      <c r="E13" s="472"/>
      <c r="F13" s="472"/>
      <c r="G13" s="472"/>
      <c r="H13" s="472" t="s">
        <v>359</v>
      </c>
      <c r="I13" s="472"/>
      <c r="J13" s="472"/>
      <c r="K13" s="471"/>
      <c r="L13" s="471" t="s">
        <v>360</v>
      </c>
      <c r="M13" s="471"/>
      <c r="N13" s="471" t="s">
        <v>361</v>
      </c>
      <c r="O13" s="471"/>
      <c r="P13" s="1196" t="s">
        <v>362</v>
      </c>
      <c r="Q13" s="1196"/>
    </row>
    <row r="14" spans="2:17" s="449" customFormat="1" ht="17.25" customHeight="1" x14ac:dyDescent="0.25">
      <c r="B14" s="880" t="s">
        <v>363</v>
      </c>
      <c r="C14" s="880"/>
      <c r="D14" s="880"/>
      <c r="E14" s="880"/>
      <c r="F14" s="458"/>
      <c r="G14" s="882" t="s">
        <v>364</v>
      </c>
      <c r="H14" s="882"/>
      <c r="I14" s="882"/>
      <c r="J14" s="882"/>
      <c r="L14" s="880" t="s">
        <v>365</v>
      </c>
      <c r="M14" s="880"/>
      <c r="N14" s="880"/>
      <c r="P14" s="1197" t="s">
        <v>366</v>
      </c>
      <c r="Q14" s="1198"/>
    </row>
    <row r="15" spans="2:17" s="459" customFormat="1" ht="15.75" customHeight="1" thickBot="1" x14ac:dyDescent="0.25">
      <c r="B15" s="463" t="s">
        <v>367</v>
      </c>
      <c r="C15" s="463"/>
      <c r="D15" s="463"/>
      <c r="E15" s="463"/>
      <c r="F15" s="464"/>
      <c r="G15" s="881" t="s">
        <v>368</v>
      </c>
      <c r="H15" s="881"/>
      <c r="I15" s="881"/>
      <c r="J15" s="881"/>
      <c r="K15" s="463"/>
      <c r="L15" s="470" t="s">
        <v>369</v>
      </c>
      <c r="M15" s="470"/>
      <c r="N15" s="470"/>
      <c r="O15" s="464"/>
      <c r="P15" s="470" t="s">
        <v>370</v>
      </c>
      <c r="Q15" s="470"/>
    </row>
    <row r="16" spans="2:17" s="459" customFormat="1" ht="21" customHeight="1" thickTop="1" x14ac:dyDescent="0.25">
      <c r="B16" s="449" t="s">
        <v>371</v>
      </c>
      <c r="C16" s="460"/>
      <c r="D16" s="460"/>
      <c r="E16" s="460"/>
      <c r="G16" s="461"/>
      <c r="H16" s="461"/>
      <c r="I16" s="461"/>
      <c r="J16" s="460"/>
      <c r="K16" s="460"/>
      <c r="L16" s="461"/>
      <c r="M16" s="461"/>
      <c r="N16" s="461"/>
      <c r="P16" s="460"/>
      <c r="Q16" s="460"/>
    </row>
    <row r="17" spans="2:17" s="340" customFormat="1" ht="18" customHeight="1" x14ac:dyDescent="0.2">
      <c r="B17" s="440"/>
      <c r="C17" s="469" t="s">
        <v>372</v>
      </c>
      <c r="D17" s="467"/>
      <c r="E17" s="467"/>
      <c r="G17" s="468"/>
      <c r="H17" s="468"/>
      <c r="I17" s="468"/>
      <c r="J17" s="467"/>
      <c r="K17" s="467"/>
      <c r="L17" s="468"/>
      <c r="M17" s="468"/>
      <c r="N17" s="468"/>
      <c r="P17" s="467"/>
      <c r="Q17" s="467"/>
    </row>
    <row r="18" spans="2:17" s="340" customFormat="1" ht="18" customHeight="1" x14ac:dyDescent="0.2">
      <c r="B18" s="440"/>
      <c r="C18" s="469" t="s">
        <v>373</v>
      </c>
      <c r="D18" s="467"/>
      <c r="E18" s="467"/>
      <c r="G18" s="468"/>
      <c r="H18" s="468"/>
      <c r="I18" s="468"/>
      <c r="J18" s="467"/>
      <c r="K18" s="467"/>
      <c r="L18" s="468"/>
      <c r="M18" s="468"/>
      <c r="N18" s="468"/>
      <c r="P18" s="467"/>
      <c r="Q18" s="467"/>
    </row>
    <row r="19" spans="2:17" s="459" customFormat="1" ht="9" customHeight="1" thickBot="1" x14ac:dyDescent="0.25">
      <c r="B19" s="466"/>
      <c r="C19" s="465"/>
      <c r="D19" s="463"/>
      <c r="E19" s="463"/>
      <c r="F19" s="464"/>
      <c r="G19" s="462"/>
      <c r="H19" s="462"/>
      <c r="I19" s="462"/>
      <c r="J19" s="463"/>
      <c r="K19" s="463"/>
      <c r="L19" s="462"/>
      <c r="M19" s="461"/>
      <c r="N19" s="461"/>
      <c r="P19" s="460"/>
      <c r="Q19" s="460"/>
    </row>
    <row r="20" spans="2:17" s="449" customFormat="1" ht="22.5" customHeight="1" thickTop="1" x14ac:dyDescent="0.25">
      <c r="B20" s="449" t="s">
        <v>374</v>
      </c>
      <c r="L20" s="458"/>
      <c r="M20" s="1212" t="s">
        <v>375</v>
      </c>
      <c r="N20" s="1212"/>
      <c r="O20" s="1212"/>
      <c r="P20" s="1211"/>
      <c r="Q20" s="1211"/>
    </row>
    <row r="21" spans="2:17" s="449" customFormat="1" ht="13.5" customHeight="1" x14ac:dyDescent="0.25">
      <c r="L21" s="458"/>
      <c r="M21" s="1213" t="s">
        <v>376</v>
      </c>
      <c r="N21" s="1213"/>
      <c r="O21" s="1213"/>
      <c r="P21" s="1210"/>
      <c r="Q21" s="1210"/>
    </row>
    <row r="22" spans="2:17" s="440" customFormat="1" ht="13.5" customHeight="1" x14ac:dyDescent="0.25">
      <c r="B22" s="449"/>
      <c r="C22" s="440" t="s">
        <v>377</v>
      </c>
      <c r="M22" s="1209" t="s">
        <v>378</v>
      </c>
      <c r="N22" s="1209"/>
      <c r="O22" s="1209"/>
    </row>
    <row r="23" spans="2:17" s="440" customFormat="1" ht="23.25" customHeight="1" x14ac:dyDescent="0.25">
      <c r="B23" s="454">
        <v>1</v>
      </c>
      <c r="C23" s="440" t="s">
        <v>379</v>
      </c>
      <c r="L23" s="457">
        <f>B23</f>
        <v>1</v>
      </c>
      <c r="M23" s="1200">
        <v>4.4142999999999999</v>
      </c>
      <c r="N23" s="1201"/>
      <c r="O23" s="1202"/>
    </row>
    <row r="24" spans="2:17" s="440" customFormat="1" ht="23.25" customHeight="1" x14ac:dyDescent="0.25">
      <c r="B24" s="454">
        <v>2</v>
      </c>
      <c r="C24" s="440" t="s">
        <v>380</v>
      </c>
      <c r="L24" s="457">
        <f>B24</f>
        <v>2</v>
      </c>
      <c r="M24" s="1200">
        <v>0.12130000000000001</v>
      </c>
      <c r="N24" s="1201"/>
      <c r="O24" s="1202"/>
    </row>
    <row r="25" spans="2:17" s="440" customFormat="1" ht="23.25" customHeight="1" x14ac:dyDescent="0.2">
      <c r="B25" s="454">
        <v>3</v>
      </c>
      <c r="C25" s="440" t="s">
        <v>381</v>
      </c>
      <c r="L25" s="457">
        <f>B25</f>
        <v>3</v>
      </c>
      <c r="M25" s="1203"/>
      <c r="N25" s="1204"/>
      <c r="O25" s="1205"/>
      <c r="P25" s="1232" t="s">
        <v>382</v>
      </c>
      <c r="Q25" s="1233"/>
    </row>
    <row r="26" spans="2:17" s="440" customFormat="1" ht="27" customHeight="1" x14ac:dyDescent="0.2">
      <c r="B26" s="454">
        <v>4</v>
      </c>
      <c r="C26" s="440" t="s">
        <v>383</v>
      </c>
      <c r="L26" s="457">
        <f>B26</f>
        <v>4</v>
      </c>
      <c r="M26" s="1236"/>
      <c r="N26" s="1237"/>
      <c r="O26" s="1238"/>
      <c r="P26" s="1239" t="s">
        <v>384</v>
      </c>
      <c r="Q26" s="1240"/>
    </row>
    <row r="27" spans="2:17" s="440" customFormat="1" ht="23.25" customHeight="1" x14ac:dyDescent="0.25">
      <c r="B27" s="454" t="s">
        <v>385</v>
      </c>
      <c r="C27" s="440" t="s">
        <v>386</v>
      </c>
      <c r="O27" s="454" t="str">
        <f>B27</f>
        <v>5a.</v>
      </c>
      <c r="P27" s="1222">
        <v>149370</v>
      </c>
      <c r="Q27" s="1223"/>
    </row>
    <row r="28" spans="2:17" s="440" customFormat="1" ht="23.25" customHeight="1" x14ac:dyDescent="0.25">
      <c r="B28" s="454" t="s">
        <v>387</v>
      </c>
      <c r="C28" s="440" t="s">
        <v>388</v>
      </c>
      <c r="O28" s="454" t="str">
        <f>B28</f>
        <v>5b.</v>
      </c>
      <c r="P28" s="1222">
        <v>346945</v>
      </c>
      <c r="Q28" s="1223"/>
    </row>
    <row r="29" spans="2:17" s="440" customFormat="1" ht="23.25" customHeight="1" x14ac:dyDescent="0.25">
      <c r="B29" s="454" t="s">
        <v>389</v>
      </c>
      <c r="C29" s="440" t="s">
        <v>390</v>
      </c>
      <c r="O29" s="454" t="str">
        <f>B29</f>
        <v>5c.</v>
      </c>
      <c r="P29" s="1222">
        <f>SUM(P27:P28)</f>
        <v>496315</v>
      </c>
      <c r="Q29" s="1223"/>
    </row>
    <row r="30" spans="2:17" ht="9" customHeight="1" thickBot="1" x14ac:dyDescent="0.25">
      <c r="B30" s="452"/>
      <c r="C30" s="452"/>
      <c r="D30" s="452"/>
      <c r="E30" s="452"/>
      <c r="F30" s="452"/>
      <c r="G30" s="452"/>
      <c r="H30" s="452"/>
      <c r="I30" s="452"/>
      <c r="J30" s="452"/>
      <c r="K30" s="452"/>
      <c r="L30" s="452"/>
      <c r="M30" s="452"/>
      <c r="N30" s="452"/>
      <c r="O30" s="456"/>
      <c r="P30" s="452"/>
      <c r="Q30" s="452"/>
    </row>
    <row r="31" spans="2:17" s="440" customFormat="1" ht="21" customHeight="1" thickTop="1" x14ac:dyDescent="0.25">
      <c r="B31" s="449" t="s">
        <v>391</v>
      </c>
      <c r="O31" s="455"/>
    </row>
    <row r="32" spans="2:17" s="440" customFormat="1" ht="28.5" customHeight="1" x14ac:dyDescent="0.25">
      <c r="B32" s="454">
        <v>6</v>
      </c>
      <c r="C32" s="440" t="s">
        <v>392</v>
      </c>
      <c r="I32" s="339"/>
      <c r="O32" s="453">
        <f>B32</f>
        <v>6</v>
      </c>
      <c r="P32" s="1200">
        <v>4.4142999999999999</v>
      </c>
      <c r="Q32" s="1202"/>
    </row>
    <row r="33" spans="2:17" s="440" customFormat="1" ht="28.5" customHeight="1" x14ac:dyDescent="0.25">
      <c r="B33" s="454">
        <v>7</v>
      </c>
      <c r="C33" s="440" t="s">
        <v>393</v>
      </c>
      <c r="I33" s="339"/>
      <c r="O33" s="453">
        <f>B33</f>
        <v>7</v>
      </c>
      <c r="P33" s="1234"/>
      <c r="Q33" s="1235"/>
    </row>
    <row r="34" spans="2:17" ht="28.5" customHeight="1" x14ac:dyDescent="0.25">
      <c r="B34" s="454">
        <v>8</v>
      </c>
      <c r="C34" s="440" t="s">
        <v>394</v>
      </c>
      <c r="E34" s="343"/>
      <c r="O34" s="453">
        <f>B34</f>
        <v>8</v>
      </c>
      <c r="P34" s="1224"/>
      <c r="Q34" s="1225"/>
    </row>
    <row r="35" spans="2:17" ht="12.4" customHeight="1" thickBot="1" x14ac:dyDescent="0.25">
      <c r="B35" s="452"/>
      <c r="C35" s="452"/>
      <c r="D35" s="452"/>
      <c r="E35" s="452"/>
      <c r="F35" s="452"/>
      <c r="G35" s="452"/>
      <c r="H35" s="452"/>
      <c r="I35" s="452"/>
      <c r="J35" s="452"/>
      <c r="K35" s="452"/>
      <c r="L35" s="452"/>
      <c r="M35" s="452"/>
      <c r="N35" s="452"/>
      <c r="O35" s="452"/>
      <c r="P35" s="452"/>
      <c r="Q35" s="452"/>
    </row>
    <row r="36" spans="2:17" ht="8.25" customHeight="1" thickTop="1" x14ac:dyDescent="0.2">
      <c r="F36" s="450"/>
      <c r="G36" s="451"/>
      <c r="H36" s="450"/>
      <c r="I36" s="450"/>
    </row>
    <row r="37" spans="2:17" s="440" customFormat="1" ht="15.4" customHeight="1" x14ac:dyDescent="0.25">
      <c r="B37" s="449" t="s">
        <v>395</v>
      </c>
      <c r="C37" s="449"/>
    </row>
    <row r="38" spans="2:17" s="440" customFormat="1" ht="15.4" customHeight="1" x14ac:dyDescent="0.2">
      <c r="I38" s="448" t="s">
        <v>396</v>
      </c>
    </row>
    <row r="39" spans="2:17" ht="15.4" customHeight="1" x14ac:dyDescent="0.2">
      <c r="B39" s="1229" t="s">
        <v>397</v>
      </c>
      <c r="C39" s="1230"/>
      <c r="D39" s="1230"/>
      <c r="E39" s="1230"/>
      <c r="F39" s="1230"/>
      <c r="G39" s="1230"/>
      <c r="H39" s="1231"/>
      <c r="I39" s="447" t="s">
        <v>398</v>
      </c>
      <c r="J39" s="870"/>
      <c r="K39" s="871"/>
      <c r="L39" s="1229" t="s">
        <v>399</v>
      </c>
      <c r="M39" s="1231"/>
      <c r="N39" s="447" t="s">
        <v>400</v>
      </c>
      <c r="O39" s="1229" t="s">
        <v>401</v>
      </c>
      <c r="P39" s="1230"/>
      <c r="Q39" s="1231"/>
    </row>
    <row r="40" spans="2:17" s="446" customFormat="1" ht="15.4" customHeight="1" x14ac:dyDescent="0.2">
      <c r="B40" s="1206" t="s">
        <v>402</v>
      </c>
      <c r="C40" s="1207"/>
      <c r="D40" s="1207"/>
      <c r="E40" s="1207"/>
      <c r="F40" s="1207"/>
      <c r="G40" s="1207"/>
      <c r="H40" s="1208"/>
      <c r="I40" s="923" t="s">
        <v>403</v>
      </c>
      <c r="J40" s="872"/>
      <c r="K40" s="873"/>
      <c r="L40" s="1206" t="s">
        <v>404</v>
      </c>
      <c r="M40" s="1208"/>
      <c r="N40" s="923" t="s">
        <v>405</v>
      </c>
      <c r="O40" s="1206" t="s">
        <v>406</v>
      </c>
      <c r="P40" s="1207"/>
      <c r="Q40" s="1208"/>
    </row>
    <row r="41" spans="2:17" s="431" customFormat="1" ht="28.5" customHeight="1" x14ac:dyDescent="0.2">
      <c r="B41" s="1219" t="s">
        <v>407</v>
      </c>
      <c r="C41" s="1220"/>
      <c r="D41" s="1220"/>
      <c r="E41" s="1220"/>
      <c r="F41" s="1220"/>
      <c r="G41" s="1220"/>
      <c r="H41" s="1221"/>
      <c r="I41" s="874" t="s">
        <v>408</v>
      </c>
      <c r="J41" s="875"/>
      <c r="K41" s="876"/>
      <c r="L41" s="1219" t="s">
        <v>409</v>
      </c>
      <c r="M41" s="1221"/>
      <c r="N41" s="613" t="s">
        <v>410</v>
      </c>
      <c r="O41" s="1226" t="s">
        <v>411</v>
      </c>
      <c r="P41" s="1227"/>
      <c r="Q41" s="1228"/>
    </row>
    <row r="42" spans="2:17" s="431" customFormat="1" ht="28.5" customHeight="1" x14ac:dyDescent="0.2">
      <c r="B42" s="1193"/>
      <c r="C42" s="1194"/>
      <c r="D42" s="1194"/>
      <c r="E42" s="1194"/>
      <c r="F42" s="1194"/>
      <c r="G42" s="1194"/>
      <c r="H42" s="1195"/>
      <c r="I42" s="694"/>
      <c r="J42" s="695"/>
      <c r="K42" s="696"/>
      <c r="L42" s="1193"/>
      <c r="M42" s="1195"/>
      <c r="N42" s="445"/>
      <c r="O42" s="1193"/>
      <c r="P42" s="1194"/>
      <c r="Q42" s="1195"/>
    </row>
    <row r="43" spans="2:17" s="431" customFormat="1" ht="12.75" customHeight="1" thickBot="1" x14ac:dyDescent="0.25">
      <c r="B43" s="444"/>
      <c r="C43" s="443"/>
      <c r="D43" s="443"/>
      <c r="E43" s="443"/>
      <c r="F43" s="443"/>
      <c r="G43" s="443"/>
      <c r="H43" s="443"/>
      <c r="I43" s="443"/>
      <c r="J43" s="443"/>
      <c r="K43" s="443"/>
      <c r="L43" s="443"/>
      <c r="M43" s="443"/>
      <c r="N43" s="442"/>
      <c r="O43" s="441"/>
      <c r="P43" s="441"/>
      <c r="Q43" s="441"/>
    </row>
    <row r="44" spans="2:17" s="431" customFormat="1" ht="28.5" customHeight="1" thickTop="1" x14ac:dyDescent="0.25">
      <c r="B44" s="924" t="s">
        <v>412</v>
      </c>
      <c r="C44" s="698"/>
      <c r="D44" s="698"/>
      <c r="E44" s="698"/>
      <c r="F44" s="698"/>
      <c r="G44" s="698"/>
      <c r="H44" s="698"/>
      <c r="I44" s="698"/>
      <c r="J44" s="698"/>
      <c r="K44" s="698"/>
      <c r="L44" s="698"/>
      <c r="M44" s="698"/>
      <c r="N44" s="439"/>
      <c r="O44" s="698"/>
      <c r="P44" s="698"/>
      <c r="Q44" s="698"/>
    </row>
    <row r="45" spans="2:17" s="431" customFormat="1" ht="28.5" customHeight="1" x14ac:dyDescent="0.2">
      <c r="B45" s="883" t="s">
        <v>413</v>
      </c>
      <c r="C45" s="884"/>
      <c r="D45" s="884"/>
      <c r="E45" s="884"/>
      <c r="F45" s="884"/>
      <c r="G45" s="884"/>
      <c r="H45" s="885"/>
      <c r="I45" s="1185" t="s">
        <v>414</v>
      </c>
      <c r="J45" s="1186"/>
      <c r="K45" s="1187" t="s">
        <v>415</v>
      </c>
      <c r="L45" s="1188"/>
      <c r="M45" s="1188"/>
      <c r="N45" s="1189"/>
      <c r="O45" s="1187" t="s">
        <v>416</v>
      </c>
      <c r="P45" s="1188"/>
      <c r="Q45" s="1189"/>
    </row>
    <row r="46" spans="2:17" s="431" customFormat="1" ht="28.5" customHeight="1" x14ac:dyDescent="0.2">
      <c r="B46" s="660">
        <v>1</v>
      </c>
      <c r="C46" s="661"/>
      <c r="D46" s="661"/>
      <c r="E46" s="661"/>
      <c r="F46" s="661"/>
      <c r="G46" s="661"/>
      <c r="H46" s="662"/>
      <c r="I46" s="1190"/>
      <c r="J46" s="1191"/>
      <c r="K46" s="1190"/>
      <c r="L46" s="1192"/>
      <c r="M46" s="1192"/>
      <c r="N46" s="1191"/>
      <c r="O46" s="1190"/>
      <c r="P46" s="1192"/>
      <c r="Q46" s="1191"/>
    </row>
    <row r="47" spans="2:17" s="431" customFormat="1" ht="28.5" customHeight="1" x14ac:dyDescent="0.2">
      <c r="B47" s="660">
        <v>2</v>
      </c>
      <c r="C47" s="661"/>
      <c r="D47" s="661"/>
      <c r="E47" s="661"/>
      <c r="F47" s="661"/>
      <c r="G47" s="661"/>
      <c r="H47" s="662"/>
      <c r="I47" s="1190"/>
      <c r="J47" s="1191"/>
      <c r="K47" s="1193"/>
      <c r="L47" s="1194"/>
      <c r="M47" s="1194"/>
      <c r="N47" s="1195"/>
      <c r="O47" s="1193"/>
      <c r="P47" s="1194"/>
      <c r="Q47" s="1195"/>
    </row>
    <row r="48" spans="2:17" s="431" customFormat="1" ht="10.5" customHeight="1" x14ac:dyDescent="0.2">
      <c r="B48" s="659"/>
      <c r="C48" s="659"/>
      <c r="D48" s="659"/>
      <c r="E48" s="659"/>
      <c r="F48" s="659"/>
      <c r="G48" s="659"/>
      <c r="H48" s="659"/>
      <c r="I48" s="659"/>
      <c r="J48" s="659"/>
      <c r="K48" s="659"/>
      <c r="L48" s="659"/>
      <c r="M48" s="659"/>
      <c r="N48" s="659"/>
      <c r="O48" s="659"/>
      <c r="P48" s="659"/>
      <c r="Q48" s="659"/>
    </row>
    <row r="49" spans="2:17" s="431" customFormat="1" ht="13.5" customHeight="1" x14ac:dyDescent="0.2">
      <c r="B49" s="440" t="s">
        <v>417</v>
      </c>
      <c r="C49" s="707"/>
      <c r="D49" s="707"/>
      <c r="E49" s="707"/>
      <c r="F49" s="707"/>
      <c r="G49" s="707"/>
      <c r="H49" s="707"/>
      <c r="I49" s="698"/>
      <c r="J49" s="698"/>
      <c r="K49" s="698"/>
      <c r="L49" s="698"/>
      <c r="M49" s="698"/>
      <c r="N49" s="439"/>
      <c r="O49" s="698"/>
      <c r="P49" s="698"/>
      <c r="Q49" s="698"/>
    </row>
    <row r="50" spans="2:17" s="431" customFormat="1" ht="14.25" customHeight="1" x14ac:dyDescent="0.2">
      <c r="B50" s="440" t="s">
        <v>418</v>
      </c>
      <c r="C50" s="707"/>
      <c r="D50" s="707"/>
      <c r="E50" s="707"/>
      <c r="F50" s="707"/>
      <c r="G50" s="707"/>
      <c r="H50" s="707"/>
      <c r="I50" s="698"/>
      <c r="J50" s="698"/>
      <c r="K50" s="698"/>
      <c r="L50" s="698"/>
      <c r="M50" s="698"/>
      <c r="N50" s="439"/>
      <c r="O50" s="698"/>
      <c r="P50" s="698"/>
      <c r="Q50" s="698"/>
    </row>
    <row r="51" spans="2:17" s="431" customFormat="1" ht="14.25" customHeight="1" x14ac:dyDescent="0.2">
      <c r="B51" s="440" t="s">
        <v>419</v>
      </c>
      <c r="C51" s="707"/>
      <c r="D51" s="707"/>
      <c r="E51" s="707"/>
      <c r="F51" s="707"/>
      <c r="G51" s="707"/>
      <c r="H51" s="707"/>
      <c r="I51" s="698"/>
      <c r="J51" s="698"/>
      <c r="K51" s="698"/>
      <c r="L51" s="698"/>
      <c r="M51" s="698"/>
      <c r="N51" s="439"/>
      <c r="O51" s="698"/>
      <c r="P51" s="698"/>
      <c r="Q51" s="698"/>
    </row>
    <row r="52" spans="2:17" s="431" customFormat="1" ht="18" customHeight="1" x14ac:dyDescent="0.2">
      <c r="B52" s="438" t="s">
        <v>420</v>
      </c>
      <c r="C52" s="428"/>
      <c r="D52" s="428"/>
      <c r="E52" s="428"/>
      <c r="F52" s="428"/>
      <c r="G52" s="428"/>
      <c r="H52" s="428"/>
      <c r="I52" s="428"/>
      <c r="J52" s="437"/>
      <c r="K52" s="437"/>
      <c r="L52" s="437"/>
      <c r="M52" s="436"/>
      <c r="N52" s="339"/>
      <c r="O52" s="339"/>
      <c r="P52" s="339"/>
      <c r="Q52" s="339"/>
    </row>
    <row r="53" spans="2:17" s="431" customFormat="1" ht="14.25" customHeight="1" thickBot="1" x14ac:dyDescent="0.25">
      <c r="B53" s="435"/>
      <c r="C53" s="434"/>
      <c r="D53" s="434"/>
      <c r="E53" s="434"/>
      <c r="F53" s="434"/>
      <c r="G53" s="434"/>
      <c r="H53" s="434"/>
      <c r="I53" s="432"/>
      <c r="J53" s="432"/>
      <c r="K53" s="432"/>
      <c r="L53" s="432"/>
      <c r="M53" s="432"/>
      <c r="N53" s="433"/>
      <c r="O53" s="432"/>
      <c r="P53" s="432"/>
      <c r="Q53" s="432"/>
    </row>
    <row r="54" spans="2:17" ht="18" customHeight="1" thickTop="1" x14ac:dyDescent="0.2">
      <c r="B54" s="430" t="s">
        <v>421</v>
      </c>
      <c r="E54" s="429" t="s">
        <v>422</v>
      </c>
    </row>
    <row r="55" spans="2:17" ht="21" customHeight="1" x14ac:dyDescent="0.25">
      <c r="B55" s="658" t="s">
        <v>423</v>
      </c>
      <c r="C55" s="658"/>
      <c r="D55" s="658"/>
      <c r="E55" s="658"/>
      <c r="F55" s="658"/>
      <c r="G55" s="658"/>
      <c r="H55" s="658"/>
      <c r="I55" s="658"/>
      <c r="J55" s="658"/>
      <c r="K55" s="658"/>
      <c r="L55" s="658"/>
      <c r="M55" s="658"/>
      <c r="N55" s="658"/>
      <c r="O55" s="658"/>
      <c r="P55" s="658"/>
      <c r="Q55" s="658"/>
    </row>
    <row r="56" spans="2:17" x14ac:dyDescent="0.2"/>
    <row r="57" spans="2:17" ht="8.65" customHeight="1" x14ac:dyDescent="0.2"/>
    <row r="70" spans="2:12" hidden="1" x14ac:dyDescent="0.2">
      <c r="B70" s="428"/>
      <c r="L70" s="428"/>
    </row>
  </sheetData>
  <mergeCells count="48">
    <mergeCell ref="P25:Q25"/>
    <mergeCell ref="P28:Q28"/>
    <mergeCell ref="L40:M40"/>
    <mergeCell ref="O39:Q39"/>
    <mergeCell ref="P33:Q33"/>
    <mergeCell ref="L39:M39"/>
    <mergeCell ref="M26:O26"/>
    <mergeCell ref="P26:Q26"/>
    <mergeCell ref="P27:Q27"/>
    <mergeCell ref="B41:H41"/>
    <mergeCell ref="B42:H42"/>
    <mergeCell ref="P29:Q29"/>
    <mergeCell ref="P32:Q32"/>
    <mergeCell ref="P34:Q34"/>
    <mergeCell ref="O41:Q41"/>
    <mergeCell ref="B39:H39"/>
    <mergeCell ref="L41:M41"/>
    <mergeCell ref="L42:M42"/>
    <mergeCell ref="P1:Q1"/>
    <mergeCell ref="D11:G11"/>
    <mergeCell ref="C8:G8"/>
    <mergeCell ref="B1:M2"/>
    <mergeCell ref="P12:Q12"/>
    <mergeCell ref="P13:Q13"/>
    <mergeCell ref="P14:Q14"/>
    <mergeCell ref="D10:H10"/>
    <mergeCell ref="O42:Q42"/>
    <mergeCell ref="I12:K12"/>
    <mergeCell ref="L12:M12"/>
    <mergeCell ref="M24:O24"/>
    <mergeCell ref="M25:O25"/>
    <mergeCell ref="O40:Q40"/>
    <mergeCell ref="M22:O22"/>
    <mergeCell ref="M23:O23"/>
    <mergeCell ref="P21:Q21"/>
    <mergeCell ref="P20:Q20"/>
    <mergeCell ref="M20:O20"/>
    <mergeCell ref="M21:O21"/>
    <mergeCell ref="B40:H40"/>
    <mergeCell ref="I45:J45"/>
    <mergeCell ref="K45:N45"/>
    <mergeCell ref="O45:Q45"/>
    <mergeCell ref="I46:J46"/>
    <mergeCell ref="I47:J47"/>
    <mergeCell ref="O46:Q46"/>
    <mergeCell ref="O47:Q47"/>
    <mergeCell ref="K47:N47"/>
    <mergeCell ref="K46:N46"/>
  </mergeCells>
  <hyperlinks>
    <hyperlink ref="P14" r:id="rId1" xr:uid="{00000000-0004-0000-0D00-000000000000}"/>
  </hyperlinks>
  <printOptions horizontalCentered="1" verticalCentered="1" gridLinesSet="0"/>
  <pageMargins left="0" right="0" top="0" bottom="0.5" header="0.25" footer="0.25"/>
  <pageSetup scale="74" firstPageNumber="119" orientation="portrait" useFirstPageNumber="1" r:id="rId2"/>
  <headerFooter alignWithMargins="0">
    <oddFooter>&amp;C
&amp;R&amp;6ED 50    &amp;12&amp;P</oddFooter>
  </headerFooter>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0" tint="-0.249977111117893"/>
  </sheetPr>
  <dimension ref="A1:IU216"/>
  <sheetViews>
    <sheetView topLeftCell="A29" zoomScaleNormal="100" workbookViewId="0">
      <selection activeCell="B41" sqref="B41:I41"/>
    </sheetView>
  </sheetViews>
  <sheetFormatPr defaultColWidth="0" defaultRowHeight="0" customHeight="1" zeroHeight="1" x14ac:dyDescent="0.2"/>
  <cols>
    <col min="1" max="1" width="1.7109375" customWidth="1"/>
    <col min="2" max="2" width="1.85546875" customWidth="1"/>
    <col min="3" max="3" width="8.85546875" customWidth="1"/>
    <col min="4" max="4" width="20.42578125" customWidth="1"/>
    <col min="5" max="5" width="15.28515625" customWidth="1"/>
    <col min="6" max="6" width="8.7109375" customWidth="1"/>
    <col min="7" max="7" width="9.140625" customWidth="1"/>
    <col min="8" max="8" width="20.42578125" customWidth="1"/>
    <col min="9" max="9" width="15.28515625" customWidth="1"/>
    <col min="10" max="10" width="1.7109375" bestFit="1" customWidth="1"/>
    <col min="11" max="50" width="0" style="11" hidden="1" customWidth="1"/>
    <col min="51" max="255" width="0" hidden="1" customWidth="1"/>
    <col min="256" max="16384" width="0.7109375" hidden="1"/>
  </cols>
  <sheetData>
    <row r="1" spans="1:50" ht="15.75" x14ac:dyDescent="0.25">
      <c r="B1" s="1246" t="s">
        <v>424</v>
      </c>
      <c r="C1" s="1246"/>
      <c r="D1" s="1246"/>
      <c r="E1" s="1246"/>
      <c r="F1" s="1246"/>
      <c r="G1" s="1246"/>
      <c r="H1" s="1246"/>
      <c r="I1" s="1246"/>
      <c r="J1" s="10"/>
    </row>
    <row r="2" spans="1:50" ht="10.5" customHeight="1" x14ac:dyDescent="0.2">
      <c r="A2" s="7"/>
      <c r="B2" s="7"/>
      <c r="C2" s="7"/>
      <c r="D2" s="7"/>
      <c r="E2" s="7"/>
      <c r="F2" s="7"/>
      <c r="G2" s="7"/>
      <c r="H2" s="7"/>
      <c r="I2" s="7"/>
      <c r="J2" s="7"/>
      <c r="K2" s="273"/>
      <c r="L2" s="273"/>
      <c r="M2" s="273"/>
    </row>
    <row r="3" spans="1:50" s="13" customFormat="1" ht="15.75" x14ac:dyDescent="0.25">
      <c r="B3" s="1243" t="s">
        <v>425</v>
      </c>
      <c r="C3" s="1243"/>
      <c r="D3" s="1243"/>
      <c r="E3" s="1243"/>
      <c r="F3" s="1243"/>
      <c r="G3" s="1243"/>
      <c r="H3" s="1243"/>
      <c r="I3" s="1243"/>
      <c r="J3" s="14"/>
      <c r="K3" s="15"/>
      <c r="L3" s="15"/>
      <c r="M3" s="15"/>
      <c r="N3" s="15"/>
      <c r="O3" s="15"/>
      <c r="P3" s="15"/>
      <c r="Q3" s="15"/>
      <c r="R3" s="15"/>
      <c r="S3" s="15"/>
      <c r="T3" s="15"/>
      <c r="U3" s="15"/>
      <c r="V3" s="15"/>
      <c r="W3" s="15"/>
      <c r="X3" s="15"/>
      <c r="Y3" s="15"/>
      <c r="Z3" s="15"/>
      <c r="AA3" s="15"/>
      <c r="AB3" s="15"/>
      <c r="AC3" s="15"/>
      <c r="AD3" s="15"/>
      <c r="AE3" s="15"/>
      <c r="AF3" s="15"/>
      <c r="AG3" s="15"/>
      <c r="AH3" s="15"/>
      <c r="AI3" s="15"/>
      <c r="AJ3" s="15"/>
      <c r="AK3" s="15"/>
      <c r="AL3" s="15"/>
      <c r="AM3" s="15"/>
      <c r="AN3" s="15"/>
      <c r="AO3" s="15"/>
      <c r="AP3" s="15"/>
      <c r="AQ3" s="15"/>
      <c r="AR3" s="15"/>
      <c r="AS3" s="15"/>
      <c r="AT3" s="15"/>
      <c r="AU3" s="15"/>
      <c r="AV3" s="15"/>
      <c r="AW3" s="15"/>
      <c r="AX3" s="15"/>
    </row>
    <row r="4" spans="1:50" ht="8.25" customHeight="1" x14ac:dyDescent="0.2">
      <c r="B4" s="12"/>
      <c r="C4" s="12"/>
      <c r="D4" s="12"/>
      <c r="E4" s="12"/>
      <c r="F4" s="12"/>
      <c r="G4" s="12"/>
      <c r="H4" s="12"/>
      <c r="I4" s="12"/>
      <c r="J4" s="12"/>
    </row>
    <row r="5" spans="1:50" ht="15" x14ac:dyDescent="0.25">
      <c r="B5" s="1244" t="s">
        <v>426</v>
      </c>
      <c r="C5" s="1244"/>
      <c r="D5" s="1244"/>
      <c r="E5" s="1244"/>
      <c r="F5" s="1244"/>
      <c r="G5" s="1244"/>
      <c r="H5" s="1244"/>
      <c r="I5" s="1244"/>
      <c r="J5" s="701"/>
    </row>
    <row r="6" spans="1:50" ht="15" x14ac:dyDescent="0.25">
      <c r="B6" s="1244"/>
      <c r="C6" s="1244"/>
      <c r="D6" s="1244"/>
      <c r="E6" s="1244"/>
      <c r="F6" s="1244"/>
      <c r="G6" s="1244"/>
      <c r="H6" s="1244"/>
      <c r="I6" s="1244"/>
      <c r="J6" s="16"/>
      <c r="K6" s="1241"/>
      <c r="L6" s="1242"/>
    </row>
    <row r="7" spans="1:50" ht="15" x14ac:dyDescent="0.25">
      <c r="B7" s="1244"/>
      <c r="C7" s="1244"/>
      <c r="D7" s="1244"/>
      <c r="E7" s="1244"/>
      <c r="F7" s="1244"/>
      <c r="G7" s="1244"/>
      <c r="H7" s="1244"/>
      <c r="I7" s="1244"/>
      <c r="J7" s="16"/>
    </row>
    <row r="8" spans="1:50" ht="10.5" customHeight="1" x14ac:dyDescent="0.25">
      <c r="B8" s="1244"/>
      <c r="C8" s="1244"/>
      <c r="D8" s="1244"/>
      <c r="E8" s="1244"/>
      <c r="F8" s="1244"/>
      <c r="G8" s="1244"/>
      <c r="H8" s="1244"/>
      <c r="I8" s="1244"/>
      <c r="J8" s="16"/>
    </row>
    <row r="9" spans="1:50" ht="15.75" x14ac:dyDescent="0.25">
      <c r="B9" s="1243" t="s">
        <v>427</v>
      </c>
      <c r="C9" s="1243"/>
      <c r="D9" s="1243"/>
      <c r="E9" s="1243"/>
      <c r="F9" s="1243"/>
      <c r="G9" s="1243"/>
      <c r="H9" s="1243"/>
      <c r="I9" s="1243"/>
      <c r="J9" s="17"/>
    </row>
    <row r="10" spans="1:50" ht="8.25" customHeight="1" x14ac:dyDescent="0.2">
      <c r="B10" s="12"/>
      <c r="C10" s="12"/>
      <c r="D10" s="12"/>
      <c r="E10" s="12"/>
      <c r="F10" s="12"/>
      <c r="G10" s="12"/>
      <c r="H10" s="12"/>
      <c r="I10" s="12"/>
      <c r="J10" s="12"/>
    </row>
    <row r="11" spans="1:50" ht="15" x14ac:dyDescent="0.25">
      <c r="B11" s="1244" t="s">
        <v>428</v>
      </c>
      <c r="C11" s="1244"/>
      <c r="D11" s="1244"/>
      <c r="E11" s="1244"/>
      <c r="F11" s="1244"/>
      <c r="G11" s="1244"/>
      <c r="H11" s="1244"/>
      <c r="I11" s="1244"/>
      <c r="J11" s="701"/>
    </row>
    <row r="12" spans="1:50" ht="15" x14ac:dyDescent="0.25">
      <c r="B12" s="1244"/>
      <c r="C12" s="1244"/>
      <c r="D12" s="1244"/>
      <c r="E12" s="1244"/>
      <c r="F12" s="1244"/>
      <c r="G12" s="1244"/>
      <c r="H12" s="1244"/>
      <c r="I12" s="1244"/>
      <c r="J12" s="16"/>
    </row>
    <row r="13" spans="1:50" ht="9.75" customHeight="1" x14ac:dyDescent="0.25">
      <c r="B13" s="701"/>
      <c r="C13" s="701"/>
      <c r="D13" s="701"/>
      <c r="E13" s="701"/>
      <c r="F13" s="701"/>
      <c r="G13" s="701"/>
      <c r="H13" s="701"/>
      <c r="I13" s="701"/>
      <c r="J13" s="701"/>
    </row>
    <row r="14" spans="1:50" ht="15.75" x14ac:dyDescent="0.25">
      <c r="C14" s="1247" t="s">
        <v>3</v>
      </c>
      <c r="D14" s="1247"/>
      <c r="E14" s="1247"/>
      <c r="F14" s="701"/>
      <c r="G14" s="699" t="s">
        <v>429</v>
      </c>
      <c r="H14" s="8"/>
      <c r="I14" s="8"/>
      <c r="J14" s="10"/>
    </row>
    <row r="15" spans="1:50" ht="15" x14ac:dyDescent="0.25">
      <c r="A15" s="7"/>
      <c r="B15" s="7"/>
      <c r="C15" s="1245" t="s">
        <v>268</v>
      </c>
      <c r="D15" s="1245"/>
      <c r="E15" s="45">
        <v>557540</v>
      </c>
      <c r="F15" s="701"/>
      <c r="G15" s="48" t="s">
        <v>430</v>
      </c>
      <c r="H15" s="701"/>
      <c r="I15" s="45">
        <v>720717</v>
      </c>
      <c r="J15" s="10"/>
    </row>
    <row r="16" spans="1:50" ht="15" x14ac:dyDescent="0.25">
      <c r="C16" s="1245" t="s">
        <v>270</v>
      </c>
      <c r="D16" s="1245"/>
      <c r="E16" s="45">
        <v>4574600</v>
      </c>
      <c r="F16" s="701"/>
      <c r="G16" s="10" t="s">
        <v>431</v>
      </c>
      <c r="H16" s="3"/>
      <c r="I16" s="47">
        <f>SUM(I15)</f>
        <v>720717</v>
      </c>
      <c r="J16" s="10"/>
    </row>
    <row r="17" spans="1:10" ht="15" x14ac:dyDescent="0.25">
      <c r="C17" s="1245" t="s">
        <v>272</v>
      </c>
      <c r="D17" s="1245"/>
      <c r="E17" s="45">
        <v>304500</v>
      </c>
      <c r="F17" s="701"/>
      <c r="J17" s="10"/>
    </row>
    <row r="18" spans="1:10" ht="15.75" x14ac:dyDescent="0.25">
      <c r="C18" s="1245" t="s">
        <v>273</v>
      </c>
      <c r="D18" s="1245"/>
      <c r="E18" s="45">
        <v>424650</v>
      </c>
      <c r="F18" s="701"/>
      <c r="G18" s="699" t="s">
        <v>432</v>
      </c>
      <c r="H18" s="19"/>
      <c r="I18" s="44"/>
      <c r="J18" s="10"/>
    </row>
    <row r="19" spans="1:10" ht="16.149999999999999" customHeight="1" x14ac:dyDescent="0.25">
      <c r="A19" s="3"/>
      <c r="C19" s="1245" t="s">
        <v>274</v>
      </c>
      <c r="D19" s="1245"/>
      <c r="E19" s="45">
        <v>178000</v>
      </c>
      <c r="F19" s="701"/>
      <c r="G19" s="48" t="s">
        <v>275</v>
      </c>
      <c r="H19" s="57"/>
      <c r="I19" s="45">
        <v>1460000</v>
      </c>
      <c r="J19" s="10"/>
    </row>
    <row r="20" spans="1:10" ht="15" x14ac:dyDescent="0.25">
      <c r="C20" s="1245" t="s">
        <v>231</v>
      </c>
      <c r="D20" s="1245"/>
      <c r="E20" s="45">
        <v>334000</v>
      </c>
      <c r="F20" s="701"/>
      <c r="G20" s="10" t="s">
        <v>431</v>
      </c>
      <c r="H20" s="701"/>
      <c r="I20" s="47">
        <f>SUM(I19)</f>
        <v>1460000</v>
      </c>
      <c r="J20" s="10"/>
    </row>
    <row r="21" spans="1:10" ht="15" x14ac:dyDescent="0.25">
      <c r="C21" s="700"/>
      <c r="D21" s="700"/>
      <c r="E21" s="45"/>
      <c r="F21" s="701"/>
      <c r="G21" s="10"/>
      <c r="H21" s="701"/>
      <c r="I21" s="46"/>
      <c r="J21" s="10"/>
    </row>
    <row r="22" spans="1:10" ht="15.75" x14ac:dyDescent="0.25">
      <c r="C22" s="18" t="s">
        <v>433</v>
      </c>
      <c r="D22" s="57"/>
      <c r="E22" s="57"/>
      <c r="F22" s="701"/>
      <c r="G22" s="699" t="s">
        <v>434</v>
      </c>
      <c r="H22" s="19"/>
      <c r="I22" s="44"/>
      <c r="J22" s="10"/>
    </row>
    <row r="23" spans="1:10" ht="15" x14ac:dyDescent="0.25">
      <c r="C23" s="700" t="s">
        <v>257</v>
      </c>
      <c r="D23" s="700"/>
      <c r="E23" s="49">
        <v>150000</v>
      </c>
      <c r="F23" s="701"/>
      <c r="G23" s="48" t="s">
        <v>273</v>
      </c>
      <c r="H23" s="57"/>
      <c r="I23" s="45">
        <v>118833</v>
      </c>
      <c r="J23" s="10"/>
    </row>
    <row r="24" spans="1:10" ht="15" x14ac:dyDescent="0.25">
      <c r="C24" s="700" t="s">
        <v>435</v>
      </c>
      <c r="D24" s="58"/>
      <c r="E24" s="49">
        <v>170000</v>
      </c>
      <c r="F24" s="701"/>
      <c r="G24" s="10" t="s">
        <v>431</v>
      </c>
      <c r="H24" s="701"/>
      <c r="I24" s="47">
        <f>SUM(I23)</f>
        <v>118833</v>
      </c>
      <c r="J24" s="10"/>
    </row>
    <row r="25" spans="1:10" ht="15" x14ac:dyDescent="0.25">
      <c r="C25" s="700" t="s">
        <v>436</v>
      </c>
      <c r="D25" s="48"/>
      <c r="E25" s="45">
        <v>75000</v>
      </c>
      <c r="F25" s="701"/>
    </row>
    <row r="26" spans="1:10" ht="15.75" x14ac:dyDescent="0.25">
      <c r="C26" s="10" t="s">
        <v>431</v>
      </c>
      <c r="D26" s="701"/>
      <c r="E26" s="47">
        <f>SUM(E15:E25)</f>
        <v>6768290</v>
      </c>
      <c r="F26" s="701"/>
      <c r="G26" s="699" t="s">
        <v>223</v>
      </c>
      <c r="H26" s="19"/>
      <c r="I26" s="44"/>
    </row>
    <row r="27" spans="1:10" ht="15" x14ac:dyDescent="0.25">
      <c r="C27" s="57"/>
      <c r="D27" s="57"/>
      <c r="E27" s="57"/>
      <c r="F27" s="701"/>
      <c r="G27" s="48" t="s">
        <v>231</v>
      </c>
      <c r="H27" s="57"/>
      <c r="I27" s="45">
        <v>868000</v>
      </c>
    </row>
    <row r="28" spans="1:10" ht="15" x14ac:dyDescent="0.25">
      <c r="C28" s="48"/>
      <c r="D28" s="701"/>
      <c r="E28" s="49"/>
      <c r="F28" s="701"/>
      <c r="G28" s="10" t="s">
        <v>431</v>
      </c>
      <c r="H28" s="701"/>
      <c r="I28" s="47">
        <f>SUM(I27)</f>
        <v>868000</v>
      </c>
      <c r="J28" s="701"/>
    </row>
    <row r="29" spans="1:10" ht="15" x14ac:dyDescent="0.25">
      <c r="C29" s="48"/>
      <c r="D29" s="701"/>
      <c r="E29" s="45"/>
      <c r="F29" s="701"/>
      <c r="J29" s="3"/>
    </row>
    <row r="30" spans="1:10" ht="13.5" customHeight="1" x14ac:dyDescent="0.25">
      <c r="B30" s="3"/>
      <c r="C30" s="10"/>
      <c r="D30" s="701"/>
      <c r="E30" s="46"/>
      <c r="F30" s="701"/>
      <c r="G30" s="10"/>
      <c r="H30" s="701"/>
      <c r="I30" s="46"/>
      <c r="J30" s="21"/>
    </row>
    <row r="31" spans="1:10" ht="18" customHeight="1" x14ac:dyDescent="0.25">
      <c r="B31" s="12"/>
      <c r="C31" s="12"/>
      <c r="D31" s="12"/>
      <c r="E31" s="12"/>
      <c r="F31" s="701"/>
      <c r="G31" s="17"/>
      <c r="H31" s="22" t="s">
        <v>437</v>
      </c>
      <c r="I31" s="274">
        <f>SUM(I16+E26+I20+I24+I28)</f>
        <v>9935840</v>
      </c>
    </row>
    <row r="32" spans="1:10" ht="18" customHeight="1" thickBot="1" x14ac:dyDescent="0.3">
      <c r="B32" s="12"/>
      <c r="C32" s="12"/>
      <c r="D32" s="12"/>
      <c r="E32" s="12"/>
      <c r="F32" s="701"/>
      <c r="G32" s="20"/>
      <c r="H32" s="23" t="s">
        <v>438</v>
      </c>
      <c r="I32" s="50">
        <v>3974236</v>
      </c>
    </row>
    <row r="33" spans="2:50" ht="18" customHeight="1" thickTop="1" x14ac:dyDescent="0.25">
      <c r="B33" s="12"/>
      <c r="C33" s="12"/>
      <c r="D33" s="12"/>
      <c r="E33" s="12"/>
      <c r="F33" s="701"/>
      <c r="G33" s="1"/>
      <c r="H33" s="22" t="s">
        <v>439</v>
      </c>
      <c r="I33" s="51">
        <f>SUM(I31+I32)</f>
        <v>13910076</v>
      </c>
      <c r="J33" s="56" t="s">
        <v>440</v>
      </c>
    </row>
    <row r="34" spans="2:50" ht="10.5" customHeight="1" x14ac:dyDescent="0.25">
      <c r="B34" s="12"/>
      <c r="C34" s="12"/>
      <c r="D34" s="12"/>
      <c r="E34" s="12"/>
      <c r="F34" s="701"/>
      <c r="H34" s="888" t="s">
        <v>441</v>
      </c>
      <c r="I34" s="889"/>
    </row>
    <row r="35" spans="2:50" ht="15.75" x14ac:dyDescent="0.25">
      <c r="B35" s="887" t="s">
        <v>442</v>
      </c>
      <c r="C35" s="887"/>
      <c r="D35" s="887"/>
      <c r="E35" s="887"/>
      <c r="F35" s="887"/>
      <c r="G35" s="887"/>
      <c r="H35" s="887"/>
      <c r="I35" s="886"/>
      <c r="J35" s="17"/>
    </row>
    <row r="36" spans="2:50" ht="8.25" customHeight="1" x14ac:dyDescent="0.25">
      <c r="B36" s="17"/>
      <c r="C36" s="17"/>
      <c r="D36" s="17"/>
      <c r="E36" s="17"/>
      <c r="F36" s="17"/>
      <c r="G36" s="17"/>
      <c r="H36" s="17"/>
      <c r="I36" s="17"/>
      <c r="J36" s="17"/>
    </row>
    <row r="37" spans="2:50" ht="15.75" x14ac:dyDescent="0.25">
      <c r="B37" s="701" t="s">
        <v>443</v>
      </c>
      <c r="C37" s="701"/>
      <c r="D37" s="20"/>
      <c r="E37" s="20"/>
      <c r="F37" s="20"/>
      <c r="G37" s="20"/>
      <c r="H37" s="20"/>
      <c r="I37" s="20"/>
      <c r="J37" s="20"/>
    </row>
    <row r="38" spans="2:50" ht="15.75" x14ac:dyDescent="0.25">
      <c r="B38" s="701" t="s">
        <v>444</v>
      </c>
      <c r="H38" s="20"/>
      <c r="I38" s="20"/>
      <c r="J38" s="20"/>
    </row>
    <row r="39" spans="2:50" ht="15" x14ac:dyDescent="0.25">
      <c r="B39" s="701" t="s">
        <v>445</v>
      </c>
      <c r="J39" s="701"/>
    </row>
    <row r="40" spans="2:50" ht="15" x14ac:dyDescent="0.25">
      <c r="B40" s="701" t="s">
        <v>446</v>
      </c>
      <c r="J40" s="701"/>
    </row>
    <row r="41" spans="2:50" ht="15" x14ac:dyDescent="0.25">
      <c r="B41" s="701" t="s">
        <v>447</v>
      </c>
      <c r="J41" s="16"/>
    </row>
    <row r="42" spans="2:50" ht="10.5" customHeight="1" x14ac:dyDescent="0.25">
      <c r="B42" s="701"/>
      <c r="C42" s="701"/>
      <c r="D42" s="701"/>
      <c r="E42" s="701"/>
      <c r="F42" s="701"/>
      <c r="G42" s="701"/>
      <c r="H42" s="701"/>
      <c r="I42" s="701"/>
      <c r="J42" s="701"/>
    </row>
    <row r="43" spans="2:50" ht="15.75" x14ac:dyDescent="0.25">
      <c r="B43" s="1243" t="s">
        <v>448</v>
      </c>
      <c r="C43" s="1243"/>
      <c r="D43" s="1243"/>
      <c r="E43" s="1243"/>
      <c r="F43" s="1243"/>
      <c r="G43" s="1243"/>
      <c r="H43" s="1243"/>
      <c r="I43" s="1243"/>
      <c r="J43" s="701"/>
    </row>
    <row r="44" spans="2:50" ht="8.25" customHeight="1" x14ac:dyDescent="0.25">
      <c r="C44" s="701"/>
      <c r="D44" s="701"/>
      <c r="E44" s="701"/>
      <c r="F44" s="701"/>
      <c r="G44" s="701"/>
      <c r="H44" s="701"/>
      <c r="I44" s="701"/>
      <c r="J44" s="701"/>
    </row>
    <row r="45" spans="2:50" ht="15.75" x14ac:dyDescent="0.25">
      <c r="B45" s="701" t="s">
        <v>449</v>
      </c>
      <c r="C45" s="3"/>
      <c r="J45" s="17"/>
    </row>
    <row r="46" spans="2:50" ht="8.25" customHeight="1" x14ac:dyDescent="0.25">
      <c r="B46" s="20"/>
      <c r="J46" s="17"/>
    </row>
    <row r="47" spans="2:50" s="1" customFormat="1" ht="15.75" x14ac:dyDescent="0.25">
      <c r="B47" s="20"/>
      <c r="C47" s="1250" t="s">
        <v>450</v>
      </c>
      <c r="D47" s="1250"/>
      <c r="E47" s="1250"/>
      <c r="F47" s="1250"/>
      <c r="G47" s="1250"/>
      <c r="I47" s="17"/>
      <c r="J47" s="20"/>
      <c r="K47" s="24"/>
      <c r="L47" s="24"/>
      <c r="M47" s="24"/>
      <c r="N47" s="24"/>
      <c r="O47" s="24"/>
      <c r="P47" s="24"/>
      <c r="Q47" s="24"/>
      <c r="R47" s="24"/>
      <c r="S47" s="24"/>
      <c r="T47" s="24"/>
      <c r="U47" s="24"/>
      <c r="V47" s="24"/>
      <c r="W47" s="24"/>
      <c r="X47" s="24"/>
      <c r="Y47" s="24"/>
      <c r="Z47" s="24"/>
      <c r="AA47" s="24"/>
      <c r="AB47" s="24"/>
      <c r="AC47" s="24"/>
      <c r="AD47" s="24"/>
      <c r="AE47" s="24"/>
      <c r="AF47" s="24"/>
      <c r="AG47" s="24"/>
      <c r="AH47" s="24"/>
      <c r="AI47" s="24"/>
      <c r="AJ47" s="24"/>
      <c r="AK47" s="24"/>
      <c r="AL47" s="24"/>
      <c r="AM47" s="24"/>
      <c r="AN47" s="24"/>
      <c r="AO47" s="24"/>
      <c r="AP47" s="24"/>
      <c r="AQ47" s="24"/>
      <c r="AR47" s="24"/>
      <c r="AS47" s="24"/>
      <c r="AT47" s="24"/>
      <c r="AU47" s="24"/>
      <c r="AV47" s="24"/>
      <c r="AW47" s="24"/>
      <c r="AX47" s="24"/>
    </row>
    <row r="48" spans="2:50" s="1" customFormat="1" ht="7.5" customHeight="1" x14ac:dyDescent="0.25">
      <c r="B48" s="20"/>
      <c r="C48" s="20"/>
      <c r="D48" s="20"/>
      <c r="E48" s="20"/>
      <c r="F48" s="20"/>
      <c r="G48" s="20"/>
      <c r="H48" s="20"/>
      <c r="I48" s="20"/>
      <c r="J48" s="20"/>
      <c r="K48" s="24"/>
      <c r="L48" s="24"/>
      <c r="M48" s="24"/>
      <c r="N48" s="24"/>
      <c r="O48" s="24"/>
      <c r="P48" s="24"/>
      <c r="Q48" s="24"/>
      <c r="R48" s="24"/>
      <c r="S48" s="24"/>
      <c r="T48" s="24"/>
      <c r="U48" s="24"/>
      <c r="V48" s="24"/>
      <c r="W48" s="24"/>
      <c r="X48" s="24"/>
      <c r="Y48" s="24"/>
      <c r="Z48" s="24"/>
      <c r="AA48" s="24"/>
      <c r="AB48" s="24"/>
      <c r="AC48" s="24"/>
      <c r="AD48" s="24"/>
      <c r="AE48" s="24"/>
      <c r="AF48" s="24"/>
      <c r="AG48" s="24"/>
      <c r="AH48" s="24"/>
      <c r="AI48" s="24"/>
      <c r="AJ48" s="24"/>
      <c r="AK48" s="24"/>
      <c r="AL48" s="24"/>
      <c r="AM48" s="24"/>
      <c r="AN48" s="24"/>
      <c r="AO48" s="24"/>
      <c r="AP48" s="24"/>
      <c r="AQ48" s="24"/>
      <c r="AR48" s="24"/>
      <c r="AS48" s="24"/>
      <c r="AT48" s="24"/>
      <c r="AU48" s="24"/>
      <c r="AV48" s="24"/>
      <c r="AW48" s="24"/>
      <c r="AX48" s="24"/>
    </row>
    <row r="49" spans="1:50" s="1" customFormat="1" ht="15.75" x14ac:dyDescent="0.25">
      <c r="B49" s="1248" t="s">
        <v>451</v>
      </c>
      <c r="C49" s="1249"/>
      <c r="D49" s="1249"/>
      <c r="E49" s="1249"/>
      <c r="F49" s="1249"/>
      <c r="G49" s="1249"/>
      <c r="H49" s="20"/>
      <c r="I49" s="20"/>
      <c r="J49" s="20"/>
      <c r="K49" s="24"/>
      <c r="L49" s="24"/>
      <c r="M49" s="24"/>
      <c r="N49" s="24"/>
      <c r="O49" s="24"/>
      <c r="P49" s="24"/>
      <c r="Q49" s="24"/>
      <c r="R49" s="24"/>
      <c r="S49" s="24"/>
      <c r="T49" s="24"/>
      <c r="U49" s="24"/>
      <c r="V49" s="24"/>
      <c r="W49" s="24"/>
      <c r="X49" s="24"/>
      <c r="Y49" s="24"/>
      <c r="Z49" s="24"/>
      <c r="AA49" s="24"/>
      <c r="AB49" s="24"/>
      <c r="AC49" s="24"/>
      <c r="AD49" s="24"/>
      <c r="AE49" s="24"/>
      <c r="AF49" s="24"/>
      <c r="AG49" s="24"/>
      <c r="AH49" s="24"/>
      <c r="AI49" s="24"/>
      <c r="AJ49" s="24"/>
      <c r="AK49" s="24"/>
      <c r="AL49" s="24"/>
      <c r="AM49" s="24"/>
      <c r="AN49" s="24"/>
      <c r="AO49" s="24"/>
      <c r="AP49" s="24"/>
      <c r="AQ49" s="24"/>
      <c r="AR49" s="24"/>
      <c r="AS49" s="24"/>
      <c r="AT49" s="24"/>
      <c r="AU49" s="24"/>
      <c r="AV49" s="24"/>
      <c r="AW49" s="24"/>
      <c r="AX49" s="24"/>
    </row>
    <row r="50" spans="1:50" s="1" customFormat="1" ht="15.75" x14ac:dyDescent="0.25">
      <c r="B50" s="1248" t="s">
        <v>452</v>
      </c>
      <c r="C50" s="1249"/>
      <c r="D50" s="1249"/>
      <c r="E50" s="1249"/>
      <c r="F50" s="1249"/>
      <c r="G50" s="1249"/>
      <c r="H50" s="20"/>
      <c r="I50" s="20"/>
      <c r="J50" s="20"/>
      <c r="K50" s="24"/>
      <c r="L50" s="24"/>
      <c r="M50" s="24"/>
      <c r="N50" s="24"/>
      <c r="O50" s="24"/>
      <c r="P50" s="24"/>
      <c r="Q50" s="24"/>
      <c r="R50" s="24"/>
      <c r="S50" s="24"/>
      <c r="T50" s="24"/>
      <c r="U50" s="24"/>
      <c r="V50" s="24"/>
      <c r="W50" s="24"/>
      <c r="X50" s="24"/>
      <c r="Y50" s="24"/>
      <c r="Z50" s="24"/>
      <c r="AA50" s="24"/>
      <c r="AB50" s="24"/>
      <c r="AC50" s="24"/>
      <c r="AD50" s="24"/>
      <c r="AE50" s="24"/>
      <c r="AF50" s="24"/>
      <c r="AG50" s="24"/>
      <c r="AH50" s="24"/>
      <c r="AI50" s="24"/>
      <c r="AJ50" s="24"/>
      <c r="AK50" s="24"/>
      <c r="AL50" s="24"/>
      <c r="AM50" s="24"/>
      <c r="AN50" s="24"/>
      <c r="AO50" s="24"/>
      <c r="AP50" s="24"/>
      <c r="AQ50" s="24"/>
      <c r="AR50" s="24"/>
      <c r="AS50" s="24"/>
      <c r="AT50" s="24"/>
      <c r="AU50" s="24"/>
      <c r="AV50" s="24"/>
      <c r="AW50" s="24"/>
      <c r="AX50" s="24"/>
    </row>
    <row r="51" spans="1:50" s="1" customFormat="1" ht="8.25" customHeight="1" x14ac:dyDescent="0.25">
      <c r="B51" s="20"/>
      <c r="D51" s="20"/>
      <c r="E51" s="20"/>
      <c r="F51" s="20"/>
      <c r="G51" s="20"/>
      <c r="H51" s="20"/>
      <c r="I51" s="20"/>
      <c r="J51" s="20"/>
      <c r="K51" s="24"/>
      <c r="L51" s="24"/>
      <c r="M51" s="24"/>
      <c r="N51" s="24"/>
      <c r="O51" s="24"/>
      <c r="P51" s="24"/>
      <c r="Q51" s="24"/>
      <c r="R51" s="24"/>
      <c r="S51" s="24"/>
      <c r="T51" s="24"/>
      <c r="U51" s="24"/>
      <c r="V51" s="24"/>
      <c r="W51" s="24"/>
      <c r="X51" s="24"/>
      <c r="Y51" s="24"/>
      <c r="Z51" s="24"/>
      <c r="AA51" s="24"/>
      <c r="AB51" s="24"/>
      <c r="AC51" s="24"/>
      <c r="AD51" s="24"/>
      <c r="AE51" s="24"/>
      <c r="AF51" s="24"/>
      <c r="AG51" s="24"/>
      <c r="AH51" s="24"/>
      <c r="AI51" s="24"/>
      <c r="AJ51" s="24"/>
      <c r="AK51" s="24"/>
      <c r="AL51" s="24"/>
      <c r="AM51" s="24"/>
      <c r="AN51" s="24"/>
      <c r="AO51" s="24"/>
      <c r="AP51" s="24"/>
      <c r="AQ51" s="24"/>
      <c r="AR51" s="24"/>
      <c r="AS51" s="24"/>
      <c r="AT51" s="24"/>
      <c r="AU51" s="24"/>
      <c r="AV51" s="24"/>
      <c r="AW51" s="24"/>
      <c r="AX51" s="24"/>
    </row>
    <row r="52" spans="1:50" s="1" customFormat="1" ht="15.75" x14ac:dyDescent="0.25">
      <c r="B52" s="20"/>
      <c r="C52" s="1243" t="s">
        <v>453</v>
      </c>
      <c r="D52" s="1251"/>
      <c r="E52" s="1251"/>
      <c r="F52" s="20"/>
      <c r="G52" s="20"/>
      <c r="H52" s="20"/>
      <c r="I52" s="20"/>
      <c r="J52" s="20"/>
      <c r="K52" s="24"/>
      <c r="L52" s="24"/>
      <c r="M52" s="24"/>
      <c r="N52" s="24"/>
      <c r="O52" s="24"/>
      <c r="P52" s="24"/>
      <c r="Q52" s="24"/>
      <c r="R52" s="24"/>
      <c r="S52" s="24"/>
      <c r="T52" s="24"/>
      <c r="U52" s="24"/>
      <c r="V52" s="24"/>
      <c r="W52" s="24"/>
      <c r="X52" s="24"/>
      <c r="Y52" s="24"/>
      <c r="Z52" s="24"/>
      <c r="AA52" s="24"/>
      <c r="AB52" s="24"/>
      <c r="AC52" s="24"/>
      <c r="AD52" s="24"/>
      <c r="AE52" s="24"/>
      <c r="AF52" s="24"/>
      <c r="AG52" s="24"/>
      <c r="AH52" s="24"/>
      <c r="AI52" s="24"/>
      <c r="AJ52" s="24"/>
      <c r="AK52" s="24"/>
      <c r="AL52" s="24"/>
      <c r="AM52" s="24"/>
      <c r="AN52" s="24"/>
      <c r="AO52" s="24"/>
      <c r="AP52" s="24"/>
      <c r="AQ52" s="24"/>
      <c r="AR52" s="24"/>
      <c r="AS52" s="24"/>
      <c r="AT52" s="24"/>
      <c r="AU52" s="24"/>
      <c r="AV52" s="24"/>
      <c r="AW52" s="24"/>
      <c r="AX52" s="24"/>
    </row>
    <row r="53" spans="1:50" s="1" customFormat="1" ht="7.5" customHeight="1" x14ac:dyDescent="0.25">
      <c r="B53" s="20"/>
      <c r="C53" s="14"/>
      <c r="D53" s="25"/>
      <c r="E53" s="25"/>
      <c r="F53" s="20"/>
      <c r="G53" s="20"/>
      <c r="H53" s="20"/>
      <c r="I53" s="20"/>
      <c r="J53" s="20"/>
      <c r="K53" s="24"/>
      <c r="L53" s="24"/>
      <c r="M53" s="24"/>
      <c r="N53" s="24"/>
      <c r="O53" s="24"/>
      <c r="P53" s="24"/>
      <c r="Q53" s="24"/>
      <c r="R53" s="24"/>
      <c r="S53" s="24"/>
      <c r="T53" s="24"/>
      <c r="U53" s="24"/>
      <c r="V53" s="24"/>
      <c r="W53" s="24"/>
      <c r="X53" s="24"/>
      <c r="Y53" s="24"/>
      <c r="Z53" s="24"/>
      <c r="AA53" s="24"/>
      <c r="AB53" s="24"/>
      <c r="AC53" s="24"/>
      <c r="AD53" s="24"/>
      <c r="AE53" s="24"/>
      <c r="AF53" s="24"/>
      <c r="AG53" s="24"/>
      <c r="AH53" s="24"/>
      <c r="AI53" s="24"/>
      <c r="AJ53" s="24"/>
      <c r="AK53" s="24"/>
      <c r="AL53" s="24"/>
      <c r="AM53" s="24"/>
      <c r="AN53" s="24"/>
      <c r="AO53" s="24"/>
      <c r="AP53" s="24"/>
      <c r="AQ53" s="24"/>
      <c r="AR53" s="24"/>
      <c r="AS53" s="24"/>
      <c r="AT53" s="24"/>
      <c r="AU53" s="24"/>
      <c r="AV53" s="24"/>
      <c r="AW53" s="24"/>
      <c r="AX53" s="24"/>
    </row>
    <row r="54" spans="1:50" s="1" customFormat="1" ht="15.75" x14ac:dyDescent="0.25">
      <c r="B54" s="1248" t="s">
        <v>454</v>
      </c>
      <c r="C54" s="1249"/>
      <c r="D54" s="1249"/>
      <c r="E54" s="1249"/>
      <c r="F54" s="1249"/>
      <c r="G54" s="1249"/>
      <c r="H54" s="20"/>
      <c r="I54" s="20"/>
      <c r="J54" s="20"/>
      <c r="K54" s="24"/>
      <c r="L54" s="24"/>
      <c r="M54" s="24"/>
      <c r="N54" s="24"/>
      <c r="O54" s="24"/>
      <c r="P54" s="24"/>
      <c r="Q54" s="24"/>
      <c r="R54" s="24"/>
      <c r="S54" s="24"/>
      <c r="T54" s="24"/>
      <c r="U54" s="24"/>
      <c r="V54" s="24"/>
      <c r="W54" s="24"/>
      <c r="X54" s="24"/>
      <c r="Y54" s="24"/>
      <c r="Z54" s="24"/>
      <c r="AA54" s="24"/>
      <c r="AB54" s="24"/>
      <c r="AC54" s="24"/>
      <c r="AD54" s="24"/>
      <c r="AE54" s="24"/>
      <c r="AF54" s="24"/>
      <c r="AG54" s="24"/>
      <c r="AH54" s="24"/>
      <c r="AI54" s="24"/>
      <c r="AJ54" s="24"/>
      <c r="AK54" s="24"/>
      <c r="AL54" s="24"/>
      <c r="AM54" s="24"/>
      <c r="AN54" s="24"/>
      <c r="AO54" s="24"/>
      <c r="AP54" s="24"/>
      <c r="AQ54" s="24"/>
      <c r="AR54" s="24"/>
      <c r="AS54" s="24"/>
      <c r="AT54" s="24"/>
      <c r="AU54" s="24"/>
      <c r="AV54" s="24"/>
      <c r="AW54" s="24"/>
      <c r="AX54" s="24"/>
    </row>
    <row r="55" spans="1:50" s="1" customFormat="1" ht="15.75" x14ac:dyDescent="0.25">
      <c r="B55" s="20"/>
      <c r="D55" s="20"/>
      <c r="E55" s="20"/>
      <c r="F55" s="20"/>
      <c r="G55" s="20"/>
      <c r="H55" s="20"/>
      <c r="I55" s="20"/>
      <c r="J55" s="20"/>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row>
    <row r="56" spans="1:50" s="1" customFormat="1" ht="15.75" x14ac:dyDescent="0.25">
      <c r="B56" s="1248" t="s">
        <v>455</v>
      </c>
      <c r="C56" s="1249"/>
      <c r="D56" s="1249"/>
      <c r="E56" s="1249"/>
      <c r="F56" s="1249"/>
      <c r="G56" s="1249"/>
      <c r="H56" s="1249"/>
      <c r="I56" s="1249"/>
      <c r="J56" s="20"/>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row>
    <row r="57" spans="1:50" ht="15" x14ac:dyDescent="0.25">
      <c r="B57" s="701"/>
      <c r="C57" s="701"/>
      <c r="D57" s="701"/>
      <c r="E57" s="701"/>
      <c r="F57" s="701"/>
      <c r="G57" s="701"/>
      <c r="H57" s="701"/>
      <c r="I57" s="701"/>
      <c r="J57" s="701"/>
    </row>
    <row r="58" spans="1:50" ht="15" x14ac:dyDescent="0.25">
      <c r="B58" s="701" t="s">
        <v>456</v>
      </c>
      <c r="C58" s="701" t="s">
        <v>457</v>
      </c>
      <c r="D58" s="701"/>
      <c r="E58" s="701"/>
      <c r="F58" s="701"/>
      <c r="G58" s="701"/>
      <c r="H58" s="3"/>
      <c r="I58" s="3"/>
      <c r="J58" s="701"/>
    </row>
    <row r="59" spans="1:50" ht="15" x14ac:dyDescent="0.25">
      <c r="B59" s="701"/>
      <c r="C59" s="12" t="s">
        <v>458</v>
      </c>
      <c r="D59" s="3"/>
      <c r="E59" s="12"/>
      <c r="F59" s="12"/>
      <c r="G59" s="12"/>
      <c r="H59" s="3"/>
      <c r="I59" s="3"/>
      <c r="J59" s="701"/>
    </row>
    <row r="60" spans="1:50" ht="8.25" customHeight="1" x14ac:dyDescent="0.25">
      <c r="B60" s="701"/>
      <c r="C60" s="701"/>
      <c r="D60" s="701"/>
      <c r="E60" s="701"/>
      <c r="F60" s="701"/>
      <c r="G60" s="701"/>
      <c r="H60" s="701"/>
      <c r="I60" s="701"/>
      <c r="J60" s="701"/>
    </row>
    <row r="61" spans="1:50" ht="15" x14ac:dyDescent="0.25">
      <c r="A61" s="2" t="s">
        <v>459</v>
      </c>
      <c r="B61" s="701"/>
      <c r="C61" s="701"/>
      <c r="D61" s="701"/>
      <c r="E61" s="701"/>
      <c r="F61" s="701"/>
      <c r="G61" s="701"/>
      <c r="H61" s="701"/>
      <c r="I61" s="701"/>
      <c r="J61" s="701"/>
    </row>
    <row r="62" spans="1:50" s="11" customFormat="1" ht="12.75" hidden="1" x14ac:dyDescent="0.2"/>
    <row r="63" spans="1:50" s="11" customFormat="1" ht="12.75" hidden="1" x14ac:dyDescent="0.2"/>
    <row r="64" spans="1:50" s="11" customFormat="1" ht="12.75" hidden="1" x14ac:dyDescent="0.2"/>
    <row r="65" s="11" customFormat="1" ht="12.75" hidden="1" x14ac:dyDescent="0.2"/>
    <row r="66" s="11" customFormat="1" ht="12.75" hidden="1" x14ac:dyDescent="0.2"/>
    <row r="67" s="11" customFormat="1" ht="12.75" hidden="1" x14ac:dyDescent="0.2"/>
    <row r="68" s="11" customFormat="1" ht="12.75" hidden="1" x14ac:dyDescent="0.2"/>
    <row r="69" s="11" customFormat="1" ht="12.75" hidden="1" x14ac:dyDescent="0.2"/>
    <row r="70" s="11" customFormat="1" ht="12.75" hidden="1" x14ac:dyDescent="0.2"/>
    <row r="71" s="11" customFormat="1" ht="12.75" hidden="1" x14ac:dyDescent="0.2"/>
    <row r="72" s="11" customFormat="1" ht="12.75" hidden="1" x14ac:dyDescent="0.2"/>
    <row r="73" s="11" customFormat="1" ht="12.75" hidden="1" x14ac:dyDescent="0.2"/>
    <row r="74" s="11" customFormat="1" ht="12.75" hidden="1" x14ac:dyDescent="0.2"/>
    <row r="75" s="11" customFormat="1" ht="12.75" hidden="1" x14ac:dyDescent="0.2"/>
    <row r="76" s="11" customFormat="1" ht="12.75" hidden="1" x14ac:dyDescent="0.2"/>
    <row r="77" s="11" customFormat="1" ht="12.75" hidden="1" x14ac:dyDescent="0.2"/>
    <row r="78" s="11" customFormat="1" ht="12.75" hidden="1" x14ac:dyDescent="0.2"/>
    <row r="79" s="11" customFormat="1" ht="12.75" hidden="1" x14ac:dyDescent="0.2"/>
    <row r="80" s="11" customFormat="1" ht="12.75" hidden="1" x14ac:dyDescent="0.2"/>
    <row r="81" s="11" customFormat="1" ht="12.75" hidden="1" x14ac:dyDescent="0.2"/>
    <row r="82" s="11" customFormat="1" ht="12.75" hidden="1" x14ac:dyDescent="0.2"/>
    <row r="83" s="11" customFormat="1" ht="12.75" hidden="1" x14ac:dyDescent="0.2"/>
    <row r="84" s="11" customFormat="1" ht="12.75" hidden="1" x14ac:dyDescent="0.2"/>
    <row r="85" s="11" customFormat="1" ht="12.75" hidden="1" x14ac:dyDescent="0.2"/>
    <row r="86" s="11" customFormat="1" ht="12.75" hidden="1" x14ac:dyDescent="0.2"/>
    <row r="87" s="11" customFormat="1" ht="12.75" hidden="1" x14ac:dyDescent="0.2"/>
    <row r="88" s="11" customFormat="1" ht="12.75" hidden="1" x14ac:dyDescent="0.2"/>
    <row r="89" s="11" customFormat="1" ht="12.75" hidden="1" x14ac:dyDescent="0.2"/>
    <row r="90" s="11" customFormat="1" ht="12.75" hidden="1" x14ac:dyDescent="0.2"/>
    <row r="91" s="11" customFormat="1" ht="12.75" hidden="1" x14ac:dyDescent="0.2"/>
    <row r="92" s="11" customFormat="1" ht="12.75" hidden="1" x14ac:dyDescent="0.2"/>
    <row r="93" s="11" customFormat="1" ht="12.75" hidden="1" x14ac:dyDescent="0.2"/>
    <row r="94" s="11" customFormat="1" ht="12.75" hidden="1" x14ac:dyDescent="0.2"/>
    <row r="95" s="11" customFormat="1" ht="12.75" hidden="1" x14ac:dyDescent="0.2"/>
    <row r="96" s="11" customFormat="1" ht="12.75" hidden="1" x14ac:dyDescent="0.2"/>
    <row r="97" s="11" customFormat="1" ht="12.75" hidden="1" x14ac:dyDescent="0.2"/>
    <row r="98" s="11" customFormat="1" ht="12.75" hidden="1" x14ac:dyDescent="0.2"/>
    <row r="99" s="11" customFormat="1" ht="12.75" hidden="1" x14ac:dyDescent="0.2"/>
    <row r="100" s="11" customFormat="1" ht="12.75" hidden="1" x14ac:dyDescent="0.2"/>
    <row r="101" s="11" customFormat="1" ht="12.75" hidden="1" x14ac:dyDescent="0.2"/>
    <row r="102" s="11" customFormat="1" ht="12.75" hidden="1" x14ac:dyDescent="0.2"/>
    <row r="103" s="11" customFormat="1" ht="12.75" hidden="1" x14ac:dyDescent="0.2"/>
    <row r="104" s="11" customFormat="1" ht="12.75" hidden="1" x14ac:dyDescent="0.2"/>
    <row r="105" s="11" customFormat="1" ht="12.75" hidden="1" x14ac:dyDescent="0.2"/>
    <row r="106" s="11" customFormat="1" ht="12.75" hidden="1" x14ac:dyDescent="0.2"/>
    <row r="107" s="11" customFormat="1" ht="12.75" hidden="1" x14ac:dyDescent="0.2"/>
    <row r="108" s="11" customFormat="1" ht="12.75" hidden="1" x14ac:dyDescent="0.2"/>
    <row r="109" s="11" customFormat="1" ht="12.75" hidden="1" x14ac:dyDescent="0.2"/>
    <row r="110" s="11" customFormat="1" ht="12.75" hidden="1" x14ac:dyDescent="0.2"/>
    <row r="111" s="11" customFormat="1" ht="12.75" hidden="1" x14ac:dyDescent="0.2"/>
    <row r="112" s="11" customFormat="1" ht="12.75" hidden="1" x14ac:dyDescent="0.2"/>
    <row r="113" s="11" customFormat="1" ht="12.75" hidden="1" x14ac:dyDescent="0.2"/>
    <row r="114" s="11" customFormat="1" ht="12.75" hidden="1" x14ac:dyDescent="0.2"/>
    <row r="115" s="11" customFormat="1" ht="12.75" hidden="1" x14ac:dyDescent="0.2"/>
    <row r="116" s="11" customFormat="1" ht="12.75" hidden="1" x14ac:dyDescent="0.2"/>
    <row r="117" s="11" customFormat="1" ht="12.75" hidden="1" x14ac:dyDescent="0.2"/>
    <row r="118" s="11" customFormat="1" ht="12.75" hidden="1" x14ac:dyDescent="0.2"/>
    <row r="119" s="11" customFormat="1" ht="12.75" hidden="1" x14ac:dyDescent="0.2"/>
    <row r="120" s="11" customFormat="1" ht="12.75" hidden="1" x14ac:dyDescent="0.2"/>
    <row r="121" s="11" customFormat="1" ht="12.75" hidden="1" x14ac:dyDescent="0.2"/>
    <row r="122" s="11" customFormat="1" ht="12.75" hidden="1" x14ac:dyDescent="0.2"/>
    <row r="123" s="11" customFormat="1" ht="12.75" hidden="1" x14ac:dyDescent="0.2"/>
    <row r="124" s="11" customFormat="1" ht="12.75" hidden="1" x14ac:dyDescent="0.2"/>
    <row r="125" s="11" customFormat="1" ht="12.75" hidden="1" x14ac:dyDescent="0.2"/>
    <row r="126" s="11" customFormat="1" ht="12.75" hidden="1" x14ac:dyDescent="0.2"/>
    <row r="127" s="11" customFormat="1" ht="12.75" hidden="1" x14ac:dyDescent="0.2"/>
    <row r="128" s="11" customFormat="1" ht="12.75" hidden="1" x14ac:dyDescent="0.2"/>
    <row r="129" s="11" customFormat="1" ht="12.75" hidden="1" x14ac:dyDescent="0.2"/>
    <row r="130" s="11" customFormat="1" ht="12.75" hidden="1" x14ac:dyDescent="0.2"/>
    <row r="131" s="11" customFormat="1" ht="12.75" hidden="1" x14ac:dyDescent="0.2"/>
    <row r="132" s="11" customFormat="1" ht="12.75" hidden="1" x14ac:dyDescent="0.2"/>
    <row r="133" s="11" customFormat="1" ht="12.75" hidden="1" x14ac:dyDescent="0.2"/>
    <row r="134" s="11" customFormat="1" ht="12.75" hidden="1" x14ac:dyDescent="0.2"/>
    <row r="135" s="11" customFormat="1" ht="12.75" hidden="1" x14ac:dyDescent="0.2"/>
    <row r="136" s="11" customFormat="1" ht="12.75" hidden="1" x14ac:dyDescent="0.2"/>
    <row r="137" s="11" customFormat="1" ht="12.75" hidden="1" x14ac:dyDescent="0.2"/>
    <row r="138" s="11" customFormat="1" ht="12.75" hidden="1" x14ac:dyDescent="0.2"/>
    <row r="139" s="11" customFormat="1" ht="12.75" hidden="1" x14ac:dyDescent="0.2"/>
    <row r="140" s="11" customFormat="1" ht="12.75" hidden="1" x14ac:dyDescent="0.2"/>
    <row r="141" s="11" customFormat="1" ht="12.75" hidden="1" x14ac:dyDescent="0.2"/>
    <row r="142" s="11" customFormat="1" ht="12.75" hidden="1" x14ac:dyDescent="0.2"/>
    <row r="143" s="11" customFormat="1" ht="12.75" hidden="1" x14ac:dyDescent="0.2"/>
    <row r="144" s="11" customFormat="1" ht="12.75" hidden="1" x14ac:dyDescent="0.2"/>
    <row r="145" s="11" customFormat="1" ht="12.75" hidden="1" x14ac:dyDescent="0.2"/>
    <row r="146" s="11" customFormat="1" ht="12.75" hidden="1" x14ac:dyDescent="0.2"/>
    <row r="147" s="11" customFormat="1" ht="12.75" hidden="1" x14ac:dyDescent="0.2"/>
    <row r="148" s="11" customFormat="1" ht="12.75" hidden="1" x14ac:dyDescent="0.2"/>
    <row r="149" s="11" customFormat="1" ht="12.75" hidden="1" x14ac:dyDescent="0.2"/>
    <row r="150" s="11" customFormat="1" ht="12.75" hidden="1" x14ac:dyDescent="0.2"/>
    <row r="151" s="11" customFormat="1" ht="12.75" hidden="1" x14ac:dyDescent="0.2"/>
    <row r="152" s="11" customFormat="1" ht="12.75" hidden="1" x14ac:dyDescent="0.2"/>
    <row r="153" s="11" customFormat="1" ht="12.75" hidden="1" x14ac:dyDescent="0.2"/>
    <row r="154" s="11" customFormat="1" ht="12.75" hidden="1" x14ac:dyDescent="0.2"/>
    <row r="155" s="11" customFormat="1" ht="12.75" hidden="1" x14ac:dyDescent="0.2"/>
    <row r="156" s="11" customFormat="1" ht="12.75" hidden="1" x14ac:dyDescent="0.2"/>
    <row r="157" s="11" customFormat="1" ht="12.75" hidden="1" x14ac:dyDescent="0.2"/>
    <row r="158" s="11" customFormat="1" ht="12.75" hidden="1" x14ac:dyDescent="0.2"/>
    <row r="159" s="11" customFormat="1" ht="12.75" hidden="1" x14ac:dyDescent="0.2"/>
    <row r="160" s="11" customFormat="1" ht="12.75" hidden="1" x14ac:dyDescent="0.2"/>
    <row r="161" s="11" customFormat="1" ht="12.75" hidden="1" x14ac:dyDescent="0.2"/>
    <row r="162" s="11" customFormat="1" ht="12.75" hidden="1" x14ac:dyDescent="0.2"/>
    <row r="163" s="11" customFormat="1" ht="12.75" hidden="1" x14ac:dyDescent="0.2"/>
    <row r="164" s="11" customFormat="1" ht="12.75" hidden="1" x14ac:dyDescent="0.2"/>
    <row r="165" s="11" customFormat="1" ht="12.75" hidden="1" x14ac:dyDescent="0.2"/>
    <row r="166" s="11" customFormat="1" ht="12.75" hidden="1" x14ac:dyDescent="0.2"/>
    <row r="167" s="11" customFormat="1" ht="12.75" hidden="1" x14ac:dyDescent="0.2"/>
    <row r="168" s="11" customFormat="1" ht="12.75" hidden="1" x14ac:dyDescent="0.2"/>
    <row r="169" s="11" customFormat="1" ht="12.75" hidden="1" x14ac:dyDescent="0.2"/>
    <row r="170" s="11" customFormat="1" ht="12.75" hidden="1" x14ac:dyDescent="0.2"/>
    <row r="171" s="11" customFormat="1" ht="12.75" hidden="1" x14ac:dyDescent="0.2"/>
    <row r="172" s="11" customFormat="1" ht="12.75" hidden="1" x14ac:dyDescent="0.2"/>
    <row r="173" s="11" customFormat="1" ht="12.75" hidden="1" x14ac:dyDescent="0.2"/>
    <row r="174" s="11" customFormat="1" ht="12.75" hidden="1" x14ac:dyDescent="0.2"/>
    <row r="175" s="11" customFormat="1" ht="12.75" hidden="1" x14ac:dyDescent="0.2"/>
    <row r="176" s="11" customFormat="1" ht="12.75" hidden="1" x14ac:dyDescent="0.2"/>
    <row r="177" s="11" customFormat="1" ht="12.75" hidden="1" x14ac:dyDescent="0.2"/>
    <row r="178" s="11" customFormat="1" ht="12.75" hidden="1" x14ac:dyDescent="0.2"/>
    <row r="179" s="11" customFormat="1" ht="12.75" hidden="1" x14ac:dyDescent="0.2"/>
    <row r="180" s="11" customFormat="1" ht="12.75" hidden="1" x14ac:dyDescent="0.2"/>
    <row r="181" s="11" customFormat="1" ht="12.75" hidden="1" x14ac:dyDescent="0.2"/>
    <row r="182" s="11" customFormat="1" ht="12.75" hidden="1" x14ac:dyDescent="0.2"/>
    <row r="183" s="11" customFormat="1" ht="12.75" hidden="1" x14ac:dyDescent="0.2"/>
    <row r="184" s="11" customFormat="1" ht="12.75" hidden="1" x14ac:dyDescent="0.2"/>
    <row r="185" s="11" customFormat="1" ht="12.75" hidden="1" x14ac:dyDescent="0.2"/>
    <row r="186" s="11" customFormat="1" ht="12.75" hidden="1" x14ac:dyDescent="0.2"/>
    <row r="187" s="11" customFormat="1" ht="12.75" hidden="1" x14ac:dyDescent="0.2"/>
    <row r="188" s="11" customFormat="1" ht="12.75" hidden="1" x14ac:dyDescent="0.2"/>
    <row r="189" s="11" customFormat="1" ht="12.75" hidden="1" x14ac:dyDescent="0.2"/>
    <row r="190" s="11" customFormat="1" ht="12.75" hidden="1" x14ac:dyDescent="0.2"/>
    <row r="191" s="11" customFormat="1" ht="12.75" hidden="1" x14ac:dyDescent="0.2"/>
    <row r="192" s="11" customFormat="1" ht="12.75" hidden="1" x14ac:dyDescent="0.2"/>
    <row r="193" s="11" customFormat="1" ht="12.75" hidden="1" x14ac:dyDescent="0.2"/>
    <row r="194" s="11" customFormat="1" ht="12.75" hidden="1" x14ac:dyDescent="0.2"/>
    <row r="195" s="11" customFormat="1" ht="12.75" hidden="1" x14ac:dyDescent="0.2"/>
    <row r="196" s="11" customFormat="1" ht="12.75" hidden="1" x14ac:dyDescent="0.2"/>
    <row r="197" s="11" customFormat="1" ht="12.75" hidden="1" x14ac:dyDescent="0.2"/>
    <row r="198" s="11" customFormat="1" ht="12.75" hidden="1" x14ac:dyDescent="0.2"/>
    <row r="199" s="11" customFormat="1" ht="12.75" hidden="1" x14ac:dyDescent="0.2"/>
    <row r="200" s="11" customFormat="1" ht="12.75" hidden="1" x14ac:dyDescent="0.2"/>
    <row r="201" s="11" customFormat="1" ht="12.75" hidden="1" x14ac:dyDescent="0.2"/>
    <row r="202" s="11" customFormat="1" ht="12.75" hidden="1" x14ac:dyDescent="0.2"/>
    <row r="203" ht="78" hidden="1" customHeight="1" x14ac:dyDescent="0.2"/>
    <row r="204" ht="12.6" hidden="1" customHeight="1" x14ac:dyDescent="0.2"/>
    <row r="205" ht="12.6" hidden="1" customHeight="1" x14ac:dyDescent="0.2"/>
    <row r="206" ht="12.6" hidden="1" customHeight="1" x14ac:dyDescent="0.2"/>
    <row r="207" ht="12.6" hidden="1" customHeight="1" x14ac:dyDescent="0.2"/>
    <row r="208" ht="12.6" hidden="1" customHeight="1" x14ac:dyDescent="0.2"/>
    <row r="209" ht="12.6" hidden="1" customHeight="1" x14ac:dyDescent="0.2"/>
    <row r="210" ht="12.6" hidden="1" customHeight="1" x14ac:dyDescent="0.2"/>
    <row r="211" ht="12.6" hidden="1" customHeight="1" x14ac:dyDescent="0.2"/>
    <row r="212" ht="12.6" hidden="1" customHeight="1" x14ac:dyDescent="0.2"/>
    <row r="213" ht="12.6" hidden="1" customHeight="1" x14ac:dyDescent="0.2"/>
    <row r="214" ht="12.6" hidden="1" customHeight="1" x14ac:dyDescent="0.2"/>
    <row r="215" ht="12.6" hidden="1" customHeight="1" x14ac:dyDescent="0.2"/>
    <row r="216" ht="12.6" hidden="1" customHeight="1" x14ac:dyDescent="0.2"/>
  </sheetData>
  <mergeCells count="20">
    <mergeCell ref="B54:G54"/>
    <mergeCell ref="B56:I56"/>
    <mergeCell ref="B43:I43"/>
    <mergeCell ref="C47:G47"/>
    <mergeCell ref="B49:G49"/>
    <mergeCell ref="B50:G50"/>
    <mergeCell ref="C52:E52"/>
    <mergeCell ref="B1:I1"/>
    <mergeCell ref="B3:I3"/>
    <mergeCell ref="C14:E14"/>
    <mergeCell ref="C15:D15"/>
    <mergeCell ref="C16:D16"/>
    <mergeCell ref="K6:L6"/>
    <mergeCell ref="B9:I9"/>
    <mergeCell ref="B5:I8"/>
    <mergeCell ref="C19:D19"/>
    <mergeCell ref="C20:D20"/>
    <mergeCell ref="B11:I12"/>
    <mergeCell ref="C17:D17"/>
    <mergeCell ref="C18:D18"/>
  </mergeCells>
  <printOptions horizontalCentered="1"/>
  <pageMargins left="0.2" right="0.2" top="0.5" bottom="0.5" header="0" footer="0.25"/>
  <pageSetup scale="75" orientation="portrait" r:id="rId1"/>
  <headerFooter>
    <oddFooter>&amp;C33&amp;R&amp;A</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6"/>
  </sheetPr>
  <dimension ref="A1:P54"/>
  <sheetViews>
    <sheetView topLeftCell="A13" zoomScaleNormal="100" zoomScaleSheetLayoutView="100" workbookViewId="0">
      <selection activeCell="L24" sqref="L24"/>
    </sheetView>
  </sheetViews>
  <sheetFormatPr defaultColWidth="0" defaultRowHeight="0" customHeight="1" zeroHeight="1" x14ac:dyDescent="0.2"/>
  <cols>
    <col min="1" max="1" width="7.7109375" style="7" customWidth="1"/>
    <col min="2" max="2" width="8.7109375" style="7" customWidth="1"/>
    <col min="3" max="3" width="6.28515625" style="7" customWidth="1"/>
    <col min="4" max="5" width="8.7109375" style="7" customWidth="1"/>
    <col min="6" max="6" width="6.42578125" style="7" customWidth="1"/>
    <col min="7" max="7" width="12.28515625" style="7" customWidth="1"/>
    <col min="8" max="8" width="8.28515625" style="7" customWidth="1"/>
    <col min="9" max="9" width="7.42578125" style="7" customWidth="1"/>
    <col min="10" max="10" width="11" style="7" customWidth="1"/>
    <col min="11" max="12" width="6.42578125" style="7" customWidth="1"/>
    <col min="13" max="13" width="6.28515625" style="7" customWidth="1"/>
    <col min="14" max="14" width="5" style="7" customWidth="1"/>
    <col min="15" max="15" width="3.140625" style="7" customWidth="1"/>
    <col min="16" max="16" width="9" style="7" hidden="1" customWidth="1"/>
    <col min="17" max="16382" width="0" style="7" hidden="1"/>
    <col min="16383" max="16384" width="2.5703125" style="7" customWidth="1"/>
  </cols>
  <sheetData>
    <row r="1" spans="1:14" ht="17.25" thickTop="1" thickBot="1" x14ac:dyDescent="0.3">
      <c r="A1" s="101" t="s">
        <v>460</v>
      </c>
      <c r="B1" s="102" t="s">
        <v>461</v>
      </c>
      <c r="C1" s="519"/>
      <c r="D1" s="519"/>
      <c r="E1" s="519"/>
      <c r="F1" s="519"/>
      <c r="G1" s="519"/>
      <c r="H1" s="519"/>
      <c r="I1" s="519"/>
      <c r="J1" s="519"/>
      <c r="K1" s="519"/>
      <c r="L1" s="519"/>
      <c r="M1" s="519"/>
      <c r="N1" s="520"/>
    </row>
    <row r="2" spans="1:14" ht="8.25" customHeight="1" thickTop="1" x14ac:dyDescent="0.2">
      <c r="A2" s="614"/>
      <c r="B2" s="614"/>
      <c r="C2" s="614"/>
      <c r="D2" s="614"/>
      <c r="E2" s="614"/>
      <c r="F2" s="614"/>
      <c r="G2" s="614"/>
      <c r="H2" s="614"/>
      <c r="I2" s="614"/>
      <c r="J2" s="614"/>
      <c r="K2" s="614"/>
      <c r="L2" s="614"/>
      <c r="M2" s="614"/>
      <c r="N2" s="614"/>
    </row>
    <row r="3" spans="1:14" ht="15" x14ac:dyDescent="0.25">
      <c r="A3" s="614"/>
      <c r="B3" s="1252" t="s">
        <v>462</v>
      </c>
      <c r="C3" s="1252"/>
      <c r="D3" s="1252"/>
      <c r="E3" s="1252"/>
      <c r="F3" s="1252"/>
      <c r="G3" s="1252"/>
      <c r="H3" s="1252"/>
      <c r="I3" s="1252"/>
      <c r="J3" s="1252"/>
      <c r="K3" s="614"/>
      <c r="L3" s="614"/>
      <c r="M3" s="614"/>
      <c r="N3" s="614"/>
    </row>
    <row r="4" spans="1:14" ht="12.75" x14ac:dyDescent="0.2">
      <c r="A4" s="614"/>
      <c r="B4" s="614"/>
      <c r="C4" s="614"/>
      <c r="D4" s="614"/>
      <c r="E4" s="614"/>
      <c r="F4" s="614"/>
      <c r="G4" s="614"/>
      <c r="H4" s="614"/>
      <c r="I4" s="614"/>
      <c r="J4" s="614"/>
      <c r="K4" s="614"/>
      <c r="L4" s="614"/>
      <c r="M4" s="614"/>
      <c r="N4" s="614"/>
    </row>
    <row r="5" spans="1:14" ht="12.75" x14ac:dyDescent="0.2">
      <c r="A5" s="614" t="s">
        <v>463</v>
      </c>
      <c r="B5" s="614"/>
      <c r="C5" s="614"/>
      <c r="D5" s="614"/>
      <c r="E5" s="614"/>
      <c r="F5" s="614"/>
      <c r="G5" s="614"/>
      <c r="H5" s="614"/>
      <c r="I5" s="614"/>
      <c r="J5" s="614"/>
      <c r="K5" s="614"/>
      <c r="L5" s="614"/>
      <c r="M5" s="614"/>
      <c r="N5" s="614"/>
    </row>
    <row r="6" spans="1:14" s="2" customFormat="1" ht="10.5" customHeight="1" x14ac:dyDescent="0.2">
      <c r="A6" s="615"/>
      <c r="B6" s="615"/>
      <c r="C6" s="615"/>
      <c r="D6" s="615"/>
      <c r="E6" s="615"/>
      <c r="F6" s="615"/>
      <c r="G6" s="615" t="s">
        <v>464</v>
      </c>
      <c r="H6" s="703" t="s">
        <v>465</v>
      </c>
      <c r="I6" s="615"/>
      <c r="J6" s="615"/>
      <c r="K6" s="703" t="s">
        <v>466</v>
      </c>
      <c r="L6" s="615"/>
      <c r="M6" s="615"/>
      <c r="N6" s="615"/>
    </row>
    <row r="7" spans="1:14" ht="12.75" x14ac:dyDescent="0.2">
      <c r="A7" s="614"/>
      <c r="B7" s="614"/>
      <c r="C7" s="614"/>
      <c r="D7" s="614"/>
      <c r="E7" s="614"/>
      <c r="F7" s="614"/>
      <c r="G7" s="614"/>
      <c r="H7" s="614"/>
      <c r="I7" s="614"/>
      <c r="J7" s="614"/>
      <c r="K7" s="614"/>
      <c r="L7" s="614"/>
      <c r="M7" s="614"/>
      <c r="N7" s="614"/>
    </row>
    <row r="8" spans="1:14" ht="12" customHeight="1" x14ac:dyDescent="0.2">
      <c r="A8" s="614" t="s">
        <v>467</v>
      </c>
      <c r="B8" s="614"/>
      <c r="C8" s="614"/>
      <c r="D8" s="614"/>
      <c r="E8" s="614"/>
      <c r="F8" s="614"/>
      <c r="G8" s="614"/>
      <c r="H8" s="614"/>
      <c r="I8" s="614"/>
      <c r="J8" s="614"/>
      <c r="K8" s="614"/>
      <c r="L8" s="614"/>
      <c r="M8" s="614"/>
      <c r="N8" s="614"/>
    </row>
    <row r="9" spans="1:14" s="2" customFormat="1" ht="10.5" customHeight="1" x14ac:dyDescent="0.2">
      <c r="A9" s="615"/>
      <c r="B9" s="615"/>
      <c r="C9" s="615"/>
      <c r="D9" s="615"/>
      <c r="E9" s="1253"/>
      <c r="F9" s="1253"/>
      <c r="G9" s="1254"/>
      <c r="H9" s="1254"/>
      <c r="I9" s="702"/>
      <c r="J9" s="1253" t="s">
        <v>468</v>
      </c>
      <c r="K9" s="1253"/>
      <c r="L9" s="702"/>
      <c r="M9" s="615"/>
      <c r="N9" s="615"/>
    </row>
    <row r="10" spans="1:14" ht="33.75" customHeight="1" x14ac:dyDescent="0.2">
      <c r="A10" s="614" t="s">
        <v>469</v>
      </c>
      <c r="B10" s="614"/>
      <c r="C10" s="614"/>
      <c r="D10" s="614"/>
      <c r="E10" s="614"/>
      <c r="F10" s="614"/>
      <c r="G10" s="614"/>
      <c r="H10" s="614"/>
      <c r="I10" s="616"/>
      <c r="J10" s="614"/>
      <c r="K10" s="617" t="s">
        <v>470</v>
      </c>
      <c r="L10" s="614"/>
      <c r="M10" s="616"/>
      <c r="N10" s="614"/>
    </row>
    <row r="11" spans="1:14" s="2" customFormat="1" ht="10.5" customHeight="1" x14ac:dyDescent="0.2">
      <c r="A11" s="615"/>
      <c r="B11" s="703" t="s">
        <v>471</v>
      </c>
      <c r="C11" s="615"/>
      <c r="D11" s="615"/>
      <c r="E11" s="1253"/>
      <c r="F11" s="1253"/>
      <c r="G11" s="615"/>
      <c r="H11" s="615" t="s">
        <v>472</v>
      </c>
      <c r="I11" s="1255" t="s">
        <v>473</v>
      </c>
      <c r="J11" s="1255"/>
      <c r="K11" s="618" t="s">
        <v>474</v>
      </c>
      <c r="L11" s="702"/>
      <c r="M11" s="702"/>
      <c r="N11" s="615"/>
    </row>
    <row r="12" spans="1:14" s="2" customFormat="1" ht="13.5" customHeight="1" x14ac:dyDescent="0.2">
      <c r="A12" s="615"/>
      <c r="B12" s="703"/>
      <c r="C12" s="615"/>
      <c r="D12" s="615"/>
      <c r="E12" s="702"/>
      <c r="F12" s="702"/>
      <c r="G12" s="615"/>
      <c r="H12" s="615"/>
      <c r="I12" s="619"/>
      <c r="J12" s="619"/>
      <c r="K12" s="615"/>
      <c r="L12" s="615"/>
      <c r="M12" s="615"/>
      <c r="N12" s="615"/>
    </row>
    <row r="13" spans="1:14" ht="18" x14ac:dyDescent="0.2">
      <c r="A13" s="614" t="s">
        <v>475</v>
      </c>
      <c r="B13" s="614"/>
      <c r="C13" s="616"/>
      <c r="D13" s="614"/>
      <c r="E13" s="614"/>
      <c r="F13" s="614"/>
      <c r="G13" s="614"/>
      <c r="H13" s="614"/>
      <c r="I13" s="614"/>
      <c r="J13" s="614"/>
      <c r="K13" s="614"/>
      <c r="L13" s="614"/>
      <c r="M13" s="614"/>
      <c r="N13" s="614"/>
    </row>
    <row r="14" spans="1:14" ht="12.75" x14ac:dyDescent="0.2">
      <c r="A14" s="614"/>
      <c r="B14" s="614"/>
      <c r="C14" s="614"/>
      <c r="D14" s="614"/>
      <c r="E14" s="614"/>
      <c r="F14" s="614"/>
      <c r="G14" s="614"/>
      <c r="H14" s="614"/>
      <c r="I14" s="614"/>
      <c r="J14" s="614"/>
      <c r="K14" s="614"/>
      <c r="L14" s="614"/>
      <c r="M14" s="614"/>
      <c r="N14" s="614"/>
    </row>
    <row r="15" spans="1:14" ht="12.75" x14ac:dyDescent="0.2">
      <c r="A15" s="614" t="s">
        <v>476</v>
      </c>
      <c r="B15" s="614"/>
      <c r="C15" s="614"/>
      <c r="D15" s="614"/>
      <c r="E15" s="614"/>
      <c r="F15" s="614"/>
      <c r="G15" s="614"/>
      <c r="H15" s="614"/>
      <c r="I15" s="614"/>
      <c r="J15" s="614"/>
      <c r="K15" s="614"/>
      <c r="L15" s="614"/>
      <c r="M15" s="614"/>
      <c r="N15" s="614"/>
    </row>
    <row r="16" spans="1:14" ht="12.75" x14ac:dyDescent="0.2">
      <c r="A16" s="614" t="s">
        <v>477</v>
      </c>
      <c r="B16" s="614"/>
      <c r="C16" s="614"/>
      <c r="D16" s="614"/>
      <c r="E16" s="614"/>
      <c r="F16" s="614"/>
      <c r="G16" s="614"/>
      <c r="H16" s="614"/>
      <c r="I16" s="614"/>
      <c r="J16" s="614"/>
      <c r="K16" s="614"/>
      <c r="L16" s="614"/>
      <c r="M16" s="614"/>
      <c r="N16" s="614"/>
    </row>
    <row r="17" spans="1:14" ht="12.75" x14ac:dyDescent="0.2">
      <c r="A17" s="614"/>
      <c r="B17" s="614"/>
      <c r="C17" s="614"/>
      <c r="D17" s="614"/>
      <c r="E17" s="614"/>
      <c r="F17" s="614"/>
      <c r="G17" s="614"/>
      <c r="H17" s="614"/>
      <c r="I17" s="614"/>
      <c r="J17" s="614"/>
      <c r="K17" s="614"/>
      <c r="L17" s="614"/>
      <c r="M17" s="614"/>
      <c r="N17" s="614"/>
    </row>
    <row r="18" spans="1:14" ht="12.75" x14ac:dyDescent="0.2">
      <c r="A18" s="614" t="s">
        <v>478</v>
      </c>
      <c r="B18" s="614"/>
      <c r="C18" s="614"/>
      <c r="D18" s="614"/>
      <c r="E18" s="614"/>
      <c r="F18" s="614"/>
      <c r="G18" s="614"/>
      <c r="H18" s="614"/>
      <c r="I18" s="614"/>
      <c r="J18" s="614"/>
      <c r="K18" s="614"/>
      <c r="L18" s="614"/>
      <c r="M18" s="614"/>
      <c r="N18" s="614"/>
    </row>
    <row r="19" spans="1:14" s="2" customFormat="1" ht="16.149999999999999" customHeight="1" x14ac:dyDescent="0.2">
      <c r="A19" s="617"/>
      <c r="B19" s="703"/>
      <c r="C19" s="615"/>
      <c r="D19" s="615"/>
      <c r="E19" s="1253"/>
      <c r="F19" s="1253"/>
      <c r="G19" s="615"/>
      <c r="H19" s="702"/>
      <c r="I19" s="620" t="s">
        <v>472</v>
      </c>
      <c r="J19" s="621" t="s">
        <v>377</v>
      </c>
      <c r="K19" s="620" t="s">
        <v>468</v>
      </c>
      <c r="L19" s="615"/>
      <c r="M19" s="615"/>
      <c r="N19" s="615"/>
    </row>
    <row r="20" spans="1:14" ht="33.75" customHeight="1" x14ac:dyDescent="0.2">
      <c r="A20" s="622"/>
      <c r="B20" s="614"/>
      <c r="C20" s="614"/>
      <c r="D20" s="614"/>
      <c r="E20" s="614"/>
      <c r="F20" s="614" t="s">
        <v>479</v>
      </c>
      <c r="G20" s="614"/>
      <c r="H20" s="623">
        <v>0.35416666666666669</v>
      </c>
      <c r="I20" s="616" t="s">
        <v>480</v>
      </c>
      <c r="J20" s="614" t="s">
        <v>481</v>
      </c>
      <c r="K20" s="614"/>
      <c r="L20" s="616" t="s">
        <v>482</v>
      </c>
      <c r="M20" s="614"/>
      <c r="N20" s="614"/>
    </row>
    <row r="21" spans="1:14" ht="10.5" customHeight="1" x14ac:dyDescent="0.2">
      <c r="A21" s="614"/>
      <c r="B21" s="615"/>
      <c r="C21" s="614"/>
      <c r="D21" s="614"/>
      <c r="E21" s="614"/>
      <c r="F21" s="614"/>
      <c r="G21" s="703"/>
      <c r="H21" s="704" t="s">
        <v>473</v>
      </c>
      <c r="I21" s="614"/>
      <c r="J21" s="703" t="s">
        <v>483</v>
      </c>
      <c r="K21" s="702"/>
      <c r="L21" s="702"/>
      <c r="M21" s="614"/>
      <c r="N21" s="614"/>
    </row>
    <row r="22" spans="1:14" ht="13.5" thickBot="1" x14ac:dyDescent="0.25">
      <c r="A22" s="624"/>
      <c r="B22" s="624"/>
      <c r="C22" s="624"/>
      <c r="D22" s="624"/>
      <c r="E22" s="624"/>
      <c r="F22" s="624"/>
      <c r="G22" s="624"/>
      <c r="H22" s="624"/>
      <c r="I22" s="624"/>
      <c r="J22" s="624"/>
      <c r="K22" s="624"/>
      <c r="L22" s="624"/>
      <c r="M22" s="624"/>
      <c r="N22" s="624"/>
    </row>
    <row r="23" spans="1:14" ht="14.25" customHeight="1" thickTop="1" x14ac:dyDescent="0.2">
      <c r="A23" s="100" t="s">
        <v>484</v>
      </c>
      <c r="B23" s="521"/>
      <c r="C23" s="521"/>
      <c r="D23" s="521"/>
      <c r="E23" s="521"/>
      <c r="F23" s="521"/>
      <c r="G23" s="521"/>
      <c r="H23" s="521"/>
      <c r="I23" s="521"/>
      <c r="J23" s="521"/>
      <c r="K23" s="521"/>
      <c r="L23" s="521"/>
      <c r="M23" s="521"/>
      <c r="N23" s="521"/>
    </row>
    <row r="24" spans="1:14" ht="14.25" customHeight="1" x14ac:dyDescent="0.2">
      <c r="A24" s="2"/>
    </row>
    <row r="25" spans="1:14" ht="17.25" customHeight="1" thickBot="1" x14ac:dyDescent="0.25">
      <c r="A25" s="522"/>
      <c r="B25" s="522"/>
      <c r="C25" s="522"/>
      <c r="D25" s="522"/>
      <c r="E25" s="522"/>
      <c r="F25" s="522"/>
      <c r="G25" s="522"/>
      <c r="H25" s="522"/>
      <c r="I25" s="522"/>
      <c r="J25" s="522"/>
      <c r="K25" s="522"/>
      <c r="L25" s="522"/>
      <c r="M25" s="522"/>
      <c r="N25" s="522"/>
    </row>
    <row r="26" spans="1:14" ht="17.25" thickTop="1" thickBot="1" x14ac:dyDescent="0.3">
      <c r="A26" s="517" t="s">
        <v>485</v>
      </c>
      <c r="B26" s="518" t="s">
        <v>486</v>
      </c>
      <c r="C26" s="523"/>
      <c r="D26" s="523"/>
      <c r="E26" s="523"/>
      <c r="F26" s="523"/>
      <c r="G26" s="523"/>
      <c r="H26" s="523"/>
      <c r="I26" s="523"/>
      <c r="J26" s="523"/>
      <c r="K26" s="523"/>
      <c r="L26" s="523"/>
      <c r="M26" s="523"/>
      <c r="N26" s="524"/>
    </row>
    <row r="27" spans="1:14" ht="13.5" thickTop="1" x14ac:dyDescent="0.2">
      <c r="A27" s="614"/>
      <c r="B27" s="614"/>
      <c r="C27" s="614"/>
      <c r="D27" s="614"/>
      <c r="E27" s="614"/>
      <c r="F27" s="614"/>
      <c r="G27" s="614"/>
      <c r="H27" s="614"/>
      <c r="I27" s="614"/>
      <c r="J27" s="614"/>
      <c r="K27" s="614"/>
      <c r="L27" s="614"/>
      <c r="M27" s="614"/>
      <c r="N27" s="614"/>
    </row>
    <row r="28" spans="1:14" ht="15" x14ac:dyDescent="0.25">
      <c r="A28" s="614"/>
      <c r="B28" s="1252" t="s">
        <v>462</v>
      </c>
      <c r="C28" s="1252"/>
      <c r="D28" s="1252"/>
      <c r="E28" s="1252"/>
      <c r="F28" s="1252"/>
      <c r="G28" s="1252"/>
      <c r="H28" s="1252"/>
      <c r="I28" s="1252"/>
      <c r="J28" s="1252"/>
      <c r="K28" s="614"/>
      <c r="L28" s="614"/>
      <c r="M28" s="614"/>
      <c r="N28" s="614"/>
    </row>
    <row r="29" spans="1:14" ht="12.75" x14ac:dyDescent="0.2">
      <c r="A29" s="614"/>
      <c r="B29" s="614"/>
      <c r="C29" s="614"/>
      <c r="D29" s="614"/>
      <c r="E29" s="614"/>
      <c r="F29" s="614"/>
      <c r="G29" s="614"/>
      <c r="H29" s="614"/>
      <c r="I29" s="614"/>
      <c r="J29" s="614"/>
      <c r="K29" s="614"/>
      <c r="L29" s="614"/>
      <c r="M29" s="614"/>
      <c r="N29" s="614"/>
    </row>
    <row r="30" spans="1:14" ht="12.75" x14ac:dyDescent="0.2">
      <c r="A30" s="614" t="s">
        <v>487</v>
      </c>
      <c r="B30" s="614"/>
      <c r="C30" s="614"/>
      <c r="D30" s="614"/>
      <c r="E30" s="614"/>
      <c r="F30" s="614"/>
      <c r="G30" s="614"/>
      <c r="H30" s="614"/>
      <c r="I30" s="614"/>
      <c r="J30" s="614"/>
      <c r="K30" s="614"/>
      <c r="L30" s="614"/>
      <c r="M30" s="614"/>
      <c r="N30" s="614"/>
    </row>
    <row r="31" spans="1:14" ht="11.25" customHeight="1" x14ac:dyDescent="0.2">
      <c r="A31" s="615"/>
      <c r="B31" s="615"/>
      <c r="C31" s="615"/>
      <c r="D31" s="615"/>
      <c r="E31" s="615"/>
      <c r="F31" s="615"/>
      <c r="G31" s="615" t="s">
        <v>464</v>
      </c>
      <c r="H31" s="890" t="s">
        <v>465</v>
      </c>
      <c r="I31" s="619"/>
      <c r="J31" s="1256"/>
      <c r="K31" s="1256"/>
      <c r="L31" s="615"/>
      <c r="M31" s="615"/>
      <c r="N31" s="615"/>
    </row>
    <row r="32" spans="1:14" ht="12.75" x14ac:dyDescent="0.2">
      <c r="A32" s="614"/>
      <c r="B32" s="614"/>
      <c r="C32" s="614"/>
      <c r="D32" s="614"/>
      <c r="E32" s="614"/>
      <c r="F32" s="614"/>
      <c r="G32" s="614"/>
      <c r="H32" s="614"/>
      <c r="I32" s="614"/>
      <c r="J32" s="614"/>
      <c r="K32" s="614"/>
      <c r="L32" s="614"/>
      <c r="M32" s="614"/>
      <c r="N32" s="614"/>
    </row>
    <row r="33" spans="1:14" ht="12.75" x14ac:dyDescent="0.2">
      <c r="A33" s="614" t="s">
        <v>488</v>
      </c>
      <c r="B33" s="614"/>
      <c r="C33" s="614"/>
      <c r="D33" s="614"/>
      <c r="E33" s="614"/>
      <c r="F33" s="614"/>
      <c r="G33" s="614"/>
      <c r="H33" s="614"/>
      <c r="I33" s="614"/>
      <c r="J33" s="614"/>
      <c r="K33" s="614"/>
      <c r="L33" s="614"/>
      <c r="M33" s="614"/>
      <c r="N33" s="614"/>
    </row>
    <row r="34" spans="1:14" ht="11.25" customHeight="1" x14ac:dyDescent="0.2">
      <c r="A34" s="615"/>
      <c r="B34" s="615"/>
      <c r="C34" s="615"/>
      <c r="D34" s="615"/>
      <c r="E34" s="1253"/>
      <c r="F34" s="1253"/>
      <c r="G34" s="1254"/>
      <c r="H34" s="1254"/>
      <c r="I34" s="702"/>
      <c r="J34" s="1253" t="s">
        <v>468</v>
      </c>
      <c r="K34" s="1253"/>
      <c r="L34" s="702"/>
      <c r="M34" s="615"/>
      <c r="N34" s="615"/>
    </row>
    <row r="35" spans="1:14" ht="33.75" customHeight="1" x14ac:dyDescent="0.2">
      <c r="A35" s="614" t="s">
        <v>489</v>
      </c>
      <c r="B35" s="614"/>
      <c r="C35" s="614"/>
      <c r="D35" s="614"/>
      <c r="E35" s="614"/>
      <c r="F35" s="614"/>
      <c r="G35" s="614"/>
      <c r="H35" s="614"/>
      <c r="I35" s="616"/>
      <c r="J35" s="616" t="s">
        <v>490</v>
      </c>
      <c r="K35" s="614"/>
      <c r="L35" s="614"/>
      <c r="M35" s="614"/>
      <c r="N35" s="614"/>
    </row>
    <row r="36" spans="1:14" ht="9.75" customHeight="1" x14ac:dyDescent="0.2">
      <c r="A36" s="615"/>
      <c r="B36" s="703" t="s">
        <v>471</v>
      </c>
      <c r="C36" s="615"/>
      <c r="D36" s="615"/>
      <c r="E36" s="1253"/>
      <c r="F36" s="1253"/>
      <c r="G36" s="615"/>
      <c r="H36" s="615" t="s">
        <v>472</v>
      </c>
      <c r="I36" s="619" t="s">
        <v>473</v>
      </c>
      <c r="J36" s="619"/>
      <c r="K36" s="702"/>
      <c r="L36" s="702"/>
      <c r="M36" s="615"/>
      <c r="N36" s="615"/>
    </row>
    <row r="37" spans="1:14" ht="12.75" x14ac:dyDescent="0.2">
      <c r="A37" s="615"/>
      <c r="B37" s="703"/>
      <c r="C37" s="615"/>
      <c r="D37" s="615"/>
      <c r="E37" s="702"/>
      <c r="F37" s="702"/>
      <c r="G37" s="615"/>
      <c r="H37" s="615"/>
      <c r="I37" s="619"/>
      <c r="J37" s="619"/>
      <c r="K37" s="615"/>
      <c r="L37" s="615"/>
      <c r="M37" s="615"/>
      <c r="N37" s="615"/>
    </row>
    <row r="38" spans="1:14" ht="12" customHeight="1" x14ac:dyDescent="0.2">
      <c r="A38" s="614" t="s">
        <v>491</v>
      </c>
      <c r="B38" s="614"/>
      <c r="C38" s="616"/>
      <c r="D38" s="614"/>
      <c r="E38" s="614"/>
      <c r="F38" s="614"/>
      <c r="G38" s="614"/>
      <c r="H38" s="614"/>
      <c r="I38" s="614"/>
      <c r="J38" s="614"/>
      <c r="K38" s="614"/>
      <c r="L38" s="614"/>
      <c r="M38" s="614"/>
      <c r="N38" s="614"/>
    </row>
    <row r="39" spans="1:14" ht="12.75" x14ac:dyDescent="0.2">
      <c r="A39" s="614" t="s">
        <v>492</v>
      </c>
      <c r="B39" s="614"/>
      <c r="C39" s="614"/>
      <c r="D39" s="614"/>
      <c r="E39" s="614"/>
      <c r="F39" s="614"/>
      <c r="G39" s="614"/>
      <c r="H39" s="614"/>
      <c r="I39" s="614"/>
      <c r="J39" s="614"/>
      <c r="K39" s="614"/>
      <c r="L39" s="614"/>
      <c r="M39" s="614"/>
      <c r="N39" s="614"/>
    </row>
    <row r="40" spans="1:14" ht="12.75" x14ac:dyDescent="0.2">
      <c r="A40" s="614"/>
      <c r="B40" s="614"/>
      <c r="C40" s="614"/>
      <c r="D40" s="614"/>
      <c r="E40" s="614"/>
      <c r="F40" s="614"/>
      <c r="G40" s="614"/>
      <c r="H40" s="614"/>
      <c r="I40" s="614"/>
      <c r="J40" s="614"/>
      <c r="K40" s="614"/>
      <c r="L40" s="614"/>
      <c r="M40" s="614"/>
      <c r="N40" s="614"/>
    </row>
    <row r="41" spans="1:14" ht="12.75" x14ac:dyDescent="0.2">
      <c r="A41" s="614" t="s">
        <v>493</v>
      </c>
      <c r="B41" s="614"/>
      <c r="C41" s="614"/>
      <c r="D41" s="614"/>
      <c r="E41" s="614"/>
      <c r="F41" s="614"/>
      <c r="G41" s="614"/>
      <c r="H41" s="614"/>
      <c r="I41" s="614"/>
      <c r="J41" s="614"/>
      <c r="K41" s="614"/>
      <c r="L41" s="614"/>
      <c r="M41" s="614"/>
      <c r="N41" s="614"/>
    </row>
    <row r="42" spans="1:14" ht="12.75" x14ac:dyDescent="0.2">
      <c r="A42" s="614" t="s">
        <v>494</v>
      </c>
      <c r="B42" s="614"/>
      <c r="C42" s="614"/>
      <c r="D42" s="614"/>
      <c r="E42" s="614"/>
      <c r="F42" s="614"/>
      <c r="G42" s="614"/>
      <c r="H42" s="614"/>
      <c r="I42" s="614"/>
      <c r="J42" s="614"/>
      <c r="K42" s="614"/>
      <c r="L42" s="614"/>
      <c r="M42" s="614"/>
      <c r="N42" s="614"/>
    </row>
    <row r="43" spans="1:14" ht="36" x14ac:dyDescent="0.2">
      <c r="A43" s="614" t="s">
        <v>495</v>
      </c>
      <c r="B43" s="614"/>
      <c r="C43" s="614"/>
      <c r="D43" s="614"/>
      <c r="E43" s="614"/>
      <c r="F43" s="616" t="s">
        <v>496</v>
      </c>
      <c r="G43" s="614" t="s">
        <v>497</v>
      </c>
      <c r="H43" s="614"/>
      <c r="I43" s="614"/>
      <c r="J43" s="614"/>
      <c r="K43" s="614"/>
      <c r="L43" s="614"/>
      <c r="M43" s="614"/>
      <c r="N43" s="614"/>
    </row>
    <row r="44" spans="1:14" ht="12.75" x14ac:dyDescent="0.2">
      <c r="A44" s="614"/>
      <c r="B44" s="614"/>
      <c r="C44" s="614"/>
      <c r="D44" s="614"/>
      <c r="E44" s="614"/>
      <c r="F44" s="614"/>
      <c r="G44" s="614"/>
      <c r="H44" s="614"/>
      <c r="I44" s="614"/>
      <c r="J44" s="614"/>
      <c r="K44" s="614"/>
      <c r="L44" s="614"/>
      <c r="M44" s="614"/>
      <c r="N44" s="614"/>
    </row>
    <row r="45" spans="1:14" ht="12.75" x14ac:dyDescent="0.2">
      <c r="A45" s="614"/>
      <c r="B45" s="614"/>
      <c r="C45" s="614"/>
      <c r="D45" s="614"/>
      <c r="E45" s="614"/>
      <c r="F45" s="614"/>
      <c r="G45" s="614"/>
      <c r="H45" s="614"/>
      <c r="I45" s="614"/>
      <c r="J45" s="614"/>
      <c r="K45" s="614"/>
      <c r="L45" s="614"/>
      <c r="M45" s="614"/>
      <c r="N45" s="614"/>
    </row>
    <row r="46" spans="1:14" ht="12.75" x14ac:dyDescent="0.2">
      <c r="A46" s="614" t="s">
        <v>498</v>
      </c>
      <c r="B46" s="614"/>
      <c r="C46" s="614"/>
      <c r="D46" s="614"/>
      <c r="E46" s="614"/>
      <c r="F46" s="614"/>
      <c r="G46" s="614"/>
      <c r="H46" s="614"/>
      <c r="I46" s="614"/>
      <c r="J46" s="614"/>
      <c r="K46" s="614"/>
      <c r="L46" s="614"/>
      <c r="M46" s="614"/>
      <c r="N46" s="614"/>
    </row>
    <row r="47" spans="1:14" ht="12" customHeight="1" x14ac:dyDescent="0.2">
      <c r="A47" s="614"/>
      <c r="B47" s="614"/>
      <c r="C47" s="614"/>
      <c r="D47" s="614"/>
      <c r="E47" s="614"/>
      <c r="F47" s="614"/>
      <c r="G47" s="614"/>
      <c r="H47" s="1253" t="s">
        <v>499</v>
      </c>
      <c r="I47" s="1253"/>
      <c r="J47" s="614"/>
      <c r="K47" s="615" t="s">
        <v>468</v>
      </c>
      <c r="L47" s="614"/>
      <c r="M47" s="614"/>
      <c r="N47" s="614"/>
    </row>
    <row r="48" spans="1:14" ht="8.25" customHeight="1" x14ac:dyDescent="0.2">
      <c r="A48" s="614"/>
      <c r="B48" s="614"/>
      <c r="C48" s="614"/>
      <c r="D48" s="614"/>
      <c r="E48" s="614"/>
      <c r="F48" s="614"/>
      <c r="G48" s="614"/>
      <c r="H48" s="614"/>
      <c r="I48" s="614"/>
      <c r="J48" s="614"/>
      <c r="K48" s="614"/>
      <c r="L48" s="614"/>
      <c r="M48" s="614"/>
      <c r="N48" s="614"/>
    </row>
    <row r="49" spans="1:14" ht="33.75" customHeight="1" x14ac:dyDescent="0.2">
      <c r="A49" s="614"/>
      <c r="B49" s="614"/>
      <c r="C49" s="614"/>
      <c r="D49" s="614"/>
      <c r="E49" s="614"/>
      <c r="F49" s="614" t="s">
        <v>500</v>
      </c>
      <c r="G49" s="614"/>
      <c r="H49" s="623">
        <v>0.35416666666666669</v>
      </c>
      <c r="I49" s="616" t="s">
        <v>480</v>
      </c>
      <c r="J49" s="614" t="s">
        <v>481</v>
      </c>
      <c r="K49" s="614"/>
      <c r="L49" s="616" t="s">
        <v>482</v>
      </c>
      <c r="M49" s="614"/>
      <c r="N49" s="614"/>
    </row>
    <row r="50" spans="1:14" ht="12.75" x14ac:dyDescent="0.2">
      <c r="A50" s="614"/>
      <c r="B50" s="615"/>
      <c r="C50" s="614"/>
      <c r="D50" s="614"/>
      <c r="E50" s="614"/>
      <c r="F50" s="614"/>
      <c r="G50" s="703" t="s">
        <v>280</v>
      </c>
      <c r="H50" s="615" t="s">
        <v>501</v>
      </c>
      <c r="I50" s="614"/>
      <c r="J50" s="703" t="s">
        <v>473</v>
      </c>
      <c r="K50" s="614"/>
      <c r="L50" s="614"/>
      <c r="M50" s="614"/>
      <c r="N50" s="614"/>
    </row>
    <row r="51" spans="1:14" ht="13.5" thickBot="1" x14ac:dyDescent="0.25">
      <c r="A51" s="614"/>
      <c r="B51" s="614"/>
      <c r="C51" s="614"/>
      <c r="D51" s="614"/>
      <c r="E51" s="614"/>
      <c r="F51" s="614"/>
      <c r="G51" s="614"/>
      <c r="H51" s="614"/>
      <c r="I51" s="614"/>
      <c r="J51" s="614"/>
      <c r="K51" s="614"/>
      <c r="L51" s="614"/>
      <c r="M51" s="614"/>
      <c r="N51" s="614"/>
    </row>
    <row r="52" spans="1:14" ht="15.75" customHeight="1" thickTop="1" x14ac:dyDescent="0.2">
      <c r="A52" s="100" t="s">
        <v>502</v>
      </c>
      <c r="B52" s="521"/>
      <c r="C52" s="521"/>
      <c r="D52" s="521"/>
      <c r="E52" s="521"/>
      <c r="F52" s="521"/>
      <c r="G52" s="521"/>
      <c r="H52" s="521"/>
      <c r="I52" s="521"/>
      <c r="J52" s="521"/>
      <c r="K52" s="521"/>
      <c r="L52" s="521"/>
      <c r="M52" s="521"/>
      <c r="N52" s="521"/>
    </row>
    <row r="53" spans="1:14" ht="12.75" x14ac:dyDescent="0.2"/>
    <row r="54" spans="1:14" ht="8.65" customHeight="1" x14ac:dyDescent="0.2"/>
  </sheetData>
  <mergeCells count="14">
    <mergeCell ref="E36:F36"/>
    <mergeCell ref="H47:I47"/>
    <mergeCell ref="E19:F19"/>
    <mergeCell ref="B28:J28"/>
    <mergeCell ref="J31:K31"/>
    <mergeCell ref="E34:F34"/>
    <mergeCell ref="G34:H34"/>
    <mergeCell ref="J34:K34"/>
    <mergeCell ref="B3:J3"/>
    <mergeCell ref="E9:F9"/>
    <mergeCell ref="G9:H9"/>
    <mergeCell ref="J9:K9"/>
    <mergeCell ref="E11:F11"/>
    <mergeCell ref="I11:J11"/>
  </mergeCells>
  <printOptions horizontalCentered="1" verticalCentered="1"/>
  <pageMargins left="0.45" right="0.45" top="0.5" bottom="0.5" header="0.3" footer="0.3"/>
  <pageSetup scale="85" orientation="portrait" r:id="rId1"/>
  <headerFooter>
    <oddFooter>&amp;R&amp;A</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IZ62"/>
  <sheetViews>
    <sheetView topLeftCell="A19" zoomScaleNormal="100" workbookViewId="0">
      <selection activeCell="IX12" sqref="IX12"/>
    </sheetView>
  </sheetViews>
  <sheetFormatPr defaultColWidth="0" defaultRowHeight="0" customHeight="1" zeroHeight="1" x14ac:dyDescent="0.2"/>
  <cols>
    <col min="1" max="1" width="3.28515625" style="440" customWidth="1"/>
    <col min="2" max="2" width="21.42578125" style="440" customWidth="1"/>
    <col min="3" max="3" width="6.42578125" style="440" customWidth="1"/>
    <col min="4" max="4" width="4.85546875" style="440" customWidth="1"/>
    <col min="5" max="5" width="13.28515625" style="440" customWidth="1"/>
    <col min="6" max="6" width="8.85546875" style="440" customWidth="1"/>
    <col min="7" max="7" width="10.7109375" style="440" customWidth="1"/>
    <col min="8" max="8" width="22.42578125" style="440" customWidth="1"/>
    <col min="9" max="9" width="10.28515625" style="440" customWidth="1"/>
    <col min="10" max="10" width="2.42578125" style="440" customWidth="1"/>
    <col min="11" max="11" width="4.140625" style="440" customWidth="1"/>
    <col min="12" max="12" width="3" style="440" customWidth="1"/>
    <col min="13" max="13" width="6.5703125" style="440" customWidth="1"/>
    <col min="14" max="14" width="3.140625" style="440" customWidth="1"/>
    <col min="15" max="256" width="0" style="440" hidden="1"/>
    <col min="257" max="257" width="4" style="440" customWidth="1"/>
    <col min="258" max="258" width="24.140625" style="440" customWidth="1"/>
    <col min="259" max="259" width="3.85546875" style="440" customWidth="1"/>
    <col min="260" max="260" width="4.85546875" style="440" customWidth="1"/>
    <col min="261" max="261" width="17.42578125" style="440" customWidth="1"/>
    <col min="262" max="262" width="8.85546875" style="440" customWidth="1"/>
    <col min="263" max="263" width="3.85546875" style="440" customWidth="1"/>
    <col min="264" max="264" width="9.7109375" style="440" customWidth="1"/>
    <col min="265" max="265" width="10.28515625" style="440" customWidth="1"/>
    <col min="266" max="266" width="12.85546875" style="440" customWidth="1"/>
    <col min="267" max="267" width="4.140625" style="440" customWidth="1"/>
    <col min="268" max="268" width="5.7109375" style="440" customWidth="1"/>
    <col min="269" max="269" width="10.42578125" style="440" customWidth="1"/>
    <col min="270" max="270" width="3.140625" style="440" customWidth="1"/>
    <col min="271" max="512" width="0" style="440" hidden="1"/>
    <col min="513" max="513" width="4" style="440" customWidth="1"/>
    <col min="514" max="514" width="24.140625" style="440" customWidth="1"/>
    <col min="515" max="515" width="3.85546875" style="440" customWidth="1"/>
    <col min="516" max="516" width="4.85546875" style="440" customWidth="1"/>
    <col min="517" max="517" width="17.42578125" style="440" customWidth="1"/>
    <col min="518" max="518" width="8.85546875" style="440" customWidth="1"/>
    <col min="519" max="519" width="3.85546875" style="440" customWidth="1"/>
    <col min="520" max="520" width="9.7109375" style="440" customWidth="1"/>
    <col min="521" max="521" width="10.28515625" style="440" customWidth="1"/>
    <col min="522" max="522" width="12.85546875" style="440" customWidth="1"/>
    <col min="523" max="523" width="4.140625" style="440" customWidth="1"/>
    <col min="524" max="524" width="5.7109375" style="440" customWidth="1"/>
    <col min="525" max="525" width="10.42578125" style="440" customWidth="1"/>
    <col min="526" max="526" width="3.140625" style="440" customWidth="1"/>
    <col min="527" max="768" width="0" style="440" hidden="1"/>
    <col min="769" max="769" width="4" style="440" customWidth="1"/>
    <col min="770" max="770" width="24.140625" style="440" customWidth="1"/>
    <col min="771" max="771" width="3.85546875" style="440" customWidth="1"/>
    <col min="772" max="772" width="4.85546875" style="440" customWidth="1"/>
    <col min="773" max="773" width="17.42578125" style="440" customWidth="1"/>
    <col min="774" max="774" width="8.85546875" style="440" customWidth="1"/>
    <col min="775" max="775" width="3.85546875" style="440" customWidth="1"/>
    <col min="776" max="776" width="9.7109375" style="440" customWidth="1"/>
    <col min="777" max="777" width="10.28515625" style="440" customWidth="1"/>
    <col min="778" max="778" width="12.85546875" style="440" customWidth="1"/>
    <col min="779" max="779" width="4.140625" style="440" customWidth="1"/>
    <col min="780" max="780" width="5.7109375" style="440" customWidth="1"/>
    <col min="781" max="781" width="10.42578125" style="440" customWidth="1"/>
    <col min="782" max="782" width="3.140625" style="440" customWidth="1"/>
    <col min="783" max="1024" width="0" style="440" hidden="1"/>
    <col min="1025" max="1025" width="4" style="440" customWidth="1"/>
    <col min="1026" max="1026" width="24.140625" style="440" customWidth="1"/>
    <col min="1027" max="1027" width="3.85546875" style="440" customWidth="1"/>
    <col min="1028" max="1028" width="4.85546875" style="440" customWidth="1"/>
    <col min="1029" max="1029" width="17.42578125" style="440" customWidth="1"/>
    <col min="1030" max="1030" width="8.85546875" style="440" customWidth="1"/>
    <col min="1031" max="1031" width="3.85546875" style="440" customWidth="1"/>
    <col min="1032" max="1032" width="9.7109375" style="440" customWidth="1"/>
    <col min="1033" max="1033" width="10.28515625" style="440" customWidth="1"/>
    <col min="1034" max="1034" width="12.85546875" style="440" customWidth="1"/>
    <col min="1035" max="1035" width="4.140625" style="440" customWidth="1"/>
    <col min="1036" max="1036" width="5.7109375" style="440" customWidth="1"/>
    <col min="1037" max="1037" width="10.42578125" style="440" customWidth="1"/>
    <col min="1038" max="1038" width="3.140625" style="440" customWidth="1"/>
    <col min="1039" max="1280" width="0" style="440" hidden="1"/>
    <col min="1281" max="1281" width="4" style="440" customWidth="1"/>
    <col min="1282" max="1282" width="24.140625" style="440" customWidth="1"/>
    <col min="1283" max="1283" width="3.85546875" style="440" customWidth="1"/>
    <col min="1284" max="1284" width="4.85546875" style="440" customWidth="1"/>
    <col min="1285" max="1285" width="17.42578125" style="440" customWidth="1"/>
    <col min="1286" max="1286" width="8.85546875" style="440" customWidth="1"/>
    <col min="1287" max="1287" width="3.85546875" style="440" customWidth="1"/>
    <col min="1288" max="1288" width="9.7109375" style="440" customWidth="1"/>
    <col min="1289" max="1289" width="10.28515625" style="440" customWidth="1"/>
    <col min="1290" max="1290" width="12.85546875" style="440" customWidth="1"/>
    <col min="1291" max="1291" width="4.140625" style="440" customWidth="1"/>
    <col min="1292" max="1292" width="5.7109375" style="440" customWidth="1"/>
    <col min="1293" max="1293" width="10.42578125" style="440" customWidth="1"/>
    <col min="1294" max="1294" width="3.140625" style="440" customWidth="1"/>
    <col min="1295" max="1536" width="0" style="440" hidden="1"/>
    <col min="1537" max="1537" width="4" style="440" customWidth="1"/>
    <col min="1538" max="1538" width="24.140625" style="440" customWidth="1"/>
    <col min="1539" max="1539" width="3.85546875" style="440" customWidth="1"/>
    <col min="1540" max="1540" width="4.85546875" style="440" customWidth="1"/>
    <col min="1541" max="1541" width="17.42578125" style="440" customWidth="1"/>
    <col min="1542" max="1542" width="8.85546875" style="440" customWidth="1"/>
    <col min="1543" max="1543" width="3.85546875" style="440" customWidth="1"/>
    <col min="1544" max="1544" width="9.7109375" style="440" customWidth="1"/>
    <col min="1545" max="1545" width="10.28515625" style="440" customWidth="1"/>
    <col min="1546" max="1546" width="12.85546875" style="440" customWidth="1"/>
    <col min="1547" max="1547" width="4.140625" style="440" customWidth="1"/>
    <col min="1548" max="1548" width="5.7109375" style="440" customWidth="1"/>
    <col min="1549" max="1549" width="10.42578125" style="440" customWidth="1"/>
    <col min="1550" max="1550" width="3.140625" style="440" customWidth="1"/>
    <col min="1551" max="1792" width="0" style="440" hidden="1"/>
    <col min="1793" max="1793" width="4" style="440" customWidth="1"/>
    <col min="1794" max="1794" width="24.140625" style="440" customWidth="1"/>
    <col min="1795" max="1795" width="3.85546875" style="440" customWidth="1"/>
    <col min="1796" max="1796" width="4.85546875" style="440" customWidth="1"/>
    <col min="1797" max="1797" width="17.42578125" style="440" customWidth="1"/>
    <col min="1798" max="1798" width="8.85546875" style="440" customWidth="1"/>
    <col min="1799" max="1799" width="3.85546875" style="440" customWidth="1"/>
    <col min="1800" max="1800" width="9.7109375" style="440" customWidth="1"/>
    <col min="1801" max="1801" width="10.28515625" style="440" customWidth="1"/>
    <col min="1802" max="1802" width="12.85546875" style="440" customWidth="1"/>
    <col min="1803" max="1803" width="4.140625" style="440" customWidth="1"/>
    <col min="1804" max="1804" width="5.7109375" style="440" customWidth="1"/>
    <col min="1805" max="1805" width="10.42578125" style="440" customWidth="1"/>
    <col min="1806" max="1806" width="3.140625" style="440" customWidth="1"/>
    <col min="1807" max="2048" width="0" style="440" hidden="1"/>
    <col min="2049" max="2049" width="4" style="440" customWidth="1"/>
    <col min="2050" max="2050" width="24.140625" style="440" customWidth="1"/>
    <col min="2051" max="2051" width="3.85546875" style="440" customWidth="1"/>
    <col min="2052" max="2052" width="4.85546875" style="440" customWidth="1"/>
    <col min="2053" max="2053" width="17.42578125" style="440" customWidth="1"/>
    <col min="2054" max="2054" width="8.85546875" style="440" customWidth="1"/>
    <col min="2055" max="2055" width="3.85546875" style="440" customWidth="1"/>
    <col min="2056" max="2056" width="9.7109375" style="440" customWidth="1"/>
    <col min="2057" max="2057" width="10.28515625" style="440" customWidth="1"/>
    <col min="2058" max="2058" width="12.85546875" style="440" customWidth="1"/>
    <col min="2059" max="2059" width="4.140625" style="440" customWidth="1"/>
    <col min="2060" max="2060" width="5.7109375" style="440" customWidth="1"/>
    <col min="2061" max="2061" width="10.42578125" style="440" customWidth="1"/>
    <col min="2062" max="2062" width="3.140625" style="440" customWidth="1"/>
    <col min="2063" max="2304" width="0" style="440" hidden="1"/>
    <col min="2305" max="2305" width="4" style="440" customWidth="1"/>
    <col min="2306" max="2306" width="24.140625" style="440" customWidth="1"/>
    <col min="2307" max="2307" width="3.85546875" style="440" customWidth="1"/>
    <col min="2308" max="2308" width="4.85546875" style="440" customWidth="1"/>
    <col min="2309" max="2309" width="17.42578125" style="440" customWidth="1"/>
    <col min="2310" max="2310" width="8.85546875" style="440" customWidth="1"/>
    <col min="2311" max="2311" width="3.85546875" style="440" customWidth="1"/>
    <col min="2312" max="2312" width="9.7109375" style="440" customWidth="1"/>
    <col min="2313" max="2313" width="10.28515625" style="440" customWidth="1"/>
    <col min="2314" max="2314" width="12.85546875" style="440" customWidth="1"/>
    <col min="2315" max="2315" width="4.140625" style="440" customWidth="1"/>
    <col min="2316" max="2316" width="5.7109375" style="440" customWidth="1"/>
    <col min="2317" max="2317" width="10.42578125" style="440" customWidth="1"/>
    <col min="2318" max="2318" width="3.140625" style="440" customWidth="1"/>
    <col min="2319" max="2560" width="0" style="440" hidden="1"/>
    <col min="2561" max="2561" width="4" style="440" customWidth="1"/>
    <col min="2562" max="2562" width="24.140625" style="440" customWidth="1"/>
    <col min="2563" max="2563" width="3.85546875" style="440" customWidth="1"/>
    <col min="2564" max="2564" width="4.85546875" style="440" customWidth="1"/>
    <col min="2565" max="2565" width="17.42578125" style="440" customWidth="1"/>
    <col min="2566" max="2566" width="8.85546875" style="440" customWidth="1"/>
    <col min="2567" max="2567" width="3.85546875" style="440" customWidth="1"/>
    <col min="2568" max="2568" width="9.7109375" style="440" customWidth="1"/>
    <col min="2569" max="2569" width="10.28515625" style="440" customWidth="1"/>
    <col min="2570" max="2570" width="12.85546875" style="440" customWidth="1"/>
    <col min="2571" max="2571" width="4.140625" style="440" customWidth="1"/>
    <col min="2572" max="2572" width="5.7109375" style="440" customWidth="1"/>
    <col min="2573" max="2573" width="10.42578125" style="440" customWidth="1"/>
    <col min="2574" max="2574" width="3.140625" style="440" customWidth="1"/>
    <col min="2575" max="2816" width="0" style="440" hidden="1"/>
    <col min="2817" max="2817" width="4" style="440" customWidth="1"/>
    <col min="2818" max="2818" width="24.140625" style="440" customWidth="1"/>
    <col min="2819" max="2819" width="3.85546875" style="440" customWidth="1"/>
    <col min="2820" max="2820" width="4.85546875" style="440" customWidth="1"/>
    <col min="2821" max="2821" width="17.42578125" style="440" customWidth="1"/>
    <col min="2822" max="2822" width="8.85546875" style="440" customWidth="1"/>
    <col min="2823" max="2823" width="3.85546875" style="440" customWidth="1"/>
    <col min="2824" max="2824" width="9.7109375" style="440" customWidth="1"/>
    <col min="2825" max="2825" width="10.28515625" style="440" customWidth="1"/>
    <col min="2826" max="2826" width="12.85546875" style="440" customWidth="1"/>
    <col min="2827" max="2827" width="4.140625" style="440" customWidth="1"/>
    <col min="2828" max="2828" width="5.7109375" style="440" customWidth="1"/>
    <col min="2829" max="2829" width="10.42578125" style="440" customWidth="1"/>
    <col min="2830" max="2830" width="3.140625" style="440" customWidth="1"/>
    <col min="2831" max="3072" width="0" style="440" hidden="1"/>
    <col min="3073" max="3073" width="4" style="440" customWidth="1"/>
    <col min="3074" max="3074" width="24.140625" style="440" customWidth="1"/>
    <col min="3075" max="3075" width="3.85546875" style="440" customWidth="1"/>
    <col min="3076" max="3076" width="4.85546875" style="440" customWidth="1"/>
    <col min="3077" max="3077" width="17.42578125" style="440" customWidth="1"/>
    <col min="3078" max="3078" width="8.85546875" style="440" customWidth="1"/>
    <col min="3079" max="3079" width="3.85546875" style="440" customWidth="1"/>
    <col min="3080" max="3080" width="9.7109375" style="440" customWidth="1"/>
    <col min="3081" max="3081" width="10.28515625" style="440" customWidth="1"/>
    <col min="3082" max="3082" width="12.85546875" style="440" customWidth="1"/>
    <col min="3083" max="3083" width="4.140625" style="440" customWidth="1"/>
    <col min="3084" max="3084" width="5.7109375" style="440" customWidth="1"/>
    <col min="3085" max="3085" width="10.42578125" style="440" customWidth="1"/>
    <col min="3086" max="3086" width="3.140625" style="440" customWidth="1"/>
    <col min="3087" max="3328" width="0" style="440" hidden="1"/>
    <col min="3329" max="3329" width="4" style="440" customWidth="1"/>
    <col min="3330" max="3330" width="24.140625" style="440" customWidth="1"/>
    <col min="3331" max="3331" width="3.85546875" style="440" customWidth="1"/>
    <col min="3332" max="3332" width="4.85546875" style="440" customWidth="1"/>
    <col min="3333" max="3333" width="17.42578125" style="440" customWidth="1"/>
    <col min="3334" max="3334" width="8.85546875" style="440" customWidth="1"/>
    <col min="3335" max="3335" width="3.85546875" style="440" customWidth="1"/>
    <col min="3336" max="3336" width="9.7109375" style="440" customWidth="1"/>
    <col min="3337" max="3337" width="10.28515625" style="440" customWidth="1"/>
    <col min="3338" max="3338" width="12.85546875" style="440" customWidth="1"/>
    <col min="3339" max="3339" width="4.140625" style="440" customWidth="1"/>
    <col min="3340" max="3340" width="5.7109375" style="440" customWidth="1"/>
    <col min="3341" max="3341" width="10.42578125" style="440" customWidth="1"/>
    <col min="3342" max="3342" width="3.140625" style="440" customWidth="1"/>
    <col min="3343" max="3584" width="0" style="440" hidden="1"/>
    <col min="3585" max="3585" width="4" style="440" customWidth="1"/>
    <col min="3586" max="3586" width="24.140625" style="440" customWidth="1"/>
    <col min="3587" max="3587" width="3.85546875" style="440" customWidth="1"/>
    <col min="3588" max="3588" width="4.85546875" style="440" customWidth="1"/>
    <col min="3589" max="3589" width="17.42578125" style="440" customWidth="1"/>
    <col min="3590" max="3590" width="8.85546875" style="440" customWidth="1"/>
    <col min="3591" max="3591" width="3.85546875" style="440" customWidth="1"/>
    <col min="3592" max="3592" width="9.7109375" style="440" customWidth="1"/>
    <col min="3593" max="3593" width="10.28515625" style="440" customWidth="1"/>
    <col min="3594" max="3594" width="12.85546875" style="440" customWidth="1"/>
    <col min="3595" max="3595" width="4.140625" style="440" customWidth="1"/>
    <col min="3596" max="3596" width="5.7109375" style="440" customWidth="1"/>
    <col min="3597" max="3597" width="10.42578125" style="440" customWidth="1"/>
    <col min="3598" max="3598" width="3.140625" style="440" customWidth="1"/>
    <col min="3599" max="3840" width="0" style="440" hidden="1"/>
    <col min="3841" max="3841" width="4" style="440" customWidth="1"/>
    <col min="3842" max="3842" width="24.140625" style="440" customWidth="1"/>
    <col min="3843" max="3843" width="3.85546875" style="440" customWidth="1"/>
    <col min="3844" max="3844" width="4.85546875" style="440" customWidth="1"/>
    <col min="3845" max="3845" width="17.42578125" style="440" customWidth="1"/>
    <col min="3846" max="3846" width="8.85546875" style="440" customWidth="1"/>
    <col min="3847" max="3847" width="3.85546875" style="440" customWidth="1"/>
    <col min="3848" max="3848" width="9.7109375" style="440" customWidth="1"/>
    <col min="3849" max="3849" width="10.28515625" style="440" customWidth="1"/>
    <col min="3850" max="3850" width="12.85546875" style="440" customWidth="1"/>
    <col min="3851" max="3851" width="4.140625" style="440" customWidth="1"/>
    <col min="3852" max="3852" width="5.7109375" style="440" customWidth="1"/>
    <col min="3853" max="3853" width="10.42578125" style="440" customWidth="1"/>
    <col min="3854" max="3854" width="3.140625" style="440" customWidth="1"/>
    <col min="3855" max="4096" width="0" style="440" hidden="1"/>
    <col min="4097" max="4097" width="4" style="440" customWidth="1"/>
    <col min="4098" max="4098" width="24.140625" style="440" customWidth="1"/>
    <col min="4099" max="4099" width="3.85546875" style="440" customWidth="1"/>
    <col min="4100" max="4100" width="4.85546875" style="440" customWidth="1"/>
    <col min="4101" max="4101" width="17.42578125" style="440" customWidth="1"/>
    <col min="4102" max="4102" width="8.85546875" style="440" customWidth="1"/>
    <col min="4103" max="4103" width="3.85546875" style="440" customWidth="1"/>
    <col min="4104" max="4104" width="9.7109375" style="440" customWidth="1"/>
    <col min="4105" max="4105" width="10.28515625" style="440" customWidth="1"/>
    <col min="4106" max="4106" width="12.85546875" style="440" customWidth="1"/>
    <col min="4107" max="4107" width="4.140625" style="440" customWidth="1"/>
    <col min="4108" max="4108" width="5.7109375" style="440" customWidth="1"/>
    <col min="4109" max="4109" width="10.42578125" style="440" customWidth="1"/>
    <col min="4110" max="4110" width="3.140625" style="440" customWidth="1"/>
    <col min="4111" max="4352" width="0" style="440" hidden="1"/>
    <col min="4353" max="4353" width="4" style="440" customWidth="1"/>
    <col min="4354" max="4354" width="24.140625" style="440" customWidth="1"/>
    <col min="4355" max="4355" width="3.85546875" style="440" customWidth="1"/>
    <col min="4356" max="4356" width="4.85546875" style="440" customWidth="1"/>
    <col min="4357" max="4357" width="17.42578125" style="440" customWidth="1"/>
    <col min="4358" max="4358" width="8.85546875" style="440" customWidth="1"/>
    <col min="4359" max="4359" width="3.85546875" style="440" customWidth="1"/>
    <col min="4360" max="4360" width="9.7109375" style="440" customWidth="1"/>
    <col min="4361" max="4361" width="10.28515625" style="440" customWidth="1"/>
    <col min="4362" max="4362" width="12.85546875" style="440" customWidth="1"/>
    <col min="4363" max="4363" width="4.140625" style="440" customWidth="1"/>
    <col min="4364" max="4364" width="5.7109375" style="440" customWidth="1"/>
    <col min="4365" max="4365" width="10.42578125" style="440" customWidth="1"/>
    <col min="4366" max="4366" width="3.140625" style="440" customWidth="1"/>
    <col min="4367" max="4608" width="0" style="440" hidden="1"/>
    <col min="4609" max="4609" width="4" style="440" customWidth="1"/>
    <col min="4610" max="4610" width="24.140625" style="440" customWidth="1"/>
    <col min="4611" max="4611" width="3.85546875" style="440" customWidth="1"/>
    <col min="4612" max="4612" width="4.85546875" style="440" customWidth="1"/>
    <col min="4613" max="4613" width="17.42578125" style="440" customWidth="1"/>
    <col min="4614" max="4614" width="8.85546875" style="440" customWidth="1"/>
    <col min="4615" max="4615" width="3.85546875" style="440" customWidth="1"/>
    <col min="4616" max="4616" width="9.7109375" style="440" customWidth="1"/>
    <col min="4617" max="4617" width="10.28515625" style="440" customWidth="1"/>
    <col min="4618" max="4618" width="12.85546875" style="440" customWidth="1"/>
    <col min="4619" max="4619" width="4.140625" style="440" customWidth="1"/>
    <col min="4620" max="4620" width="5.7109375" style="440" customWidth="1"/>
    <col min="4621" max="4621" width="10.42578125" style="440" customWidth="1"/>
    <col min="4622" max="4622" width="3.140625" style="440" customWidth="1"/>
    <col min="4623" max="4864" width="0" style="440" hidden="1"/>
    <col min="4865" max="4865" width="4" style="440" customWidth="1"/>
    <col min="4866" max="4866" width="24.140625" style="440" customWidth="1"/>
    <col min="4867" max="4867" width="3.85546875" style="440" customWidth="1"/>
    <col min="4868" max="4868" width="4.85546875" style="440" customWidth="1"/>
    <col min="4869" max="4869" width="17.42578125" style="440" customWidth="1"/>
    <col min="4870" max="4870" width="8.85546875" style="440" customWidth="1"/>
    <col min="4871" max="4871" width="3.85546875" style="440" customWidth="1"/>
    <col min="4872" max="4872" width="9.7109375" style="440" customWidth="1"/>
    <col min="4873" max="4873" width="10.28515625" style="440" customWidth="1"/>
    <col min="4874" max="4874" width="12.85546875" style="440" customWidth="1"/>
    <col min="4875" max="4875" width="4.140625" style="440" customWidth="1"/>
    <col min="4876" max="4876" width="5.7109375" style="440" customWidth="1"/>
    <col min="4877" max="4877" width="10.42578125" style="440" customWidth="1"/>
    <col min="4878" max="4878" width="3.140625" style="440" customWidth="1"/>
    <col min="4879" max="5120" width="0" style="440" hidden="1"/>
    <col min="5121" max="5121" width="4" style="440" customWidth="1"/>
    <col min="5122" max="5122" width="24.140625" style="440" customWidth="1"/>
    <col min="5123" max="5123" width="3.85546875" style="440" customWidth="1"/>
    <col min="5124" max="5124" width="4.85546875" style="440" customWidth="1"/>
    <col min="5125" max="5125" width="17.42578125" style="440" customWidth="1"/>
    <col min="5126" max="5126" width="8.85546875" style="440" customWidth="1"/>
    <col min="5127" max="5127" width="3.85546875" style="440" customWidth="1"/>
    <col min="5128" max="5128" width="9.7109375" style="440" customWidth="1"/>
    <col min="5129" max="5129" width="10.28515625" style="440" customWidth="1"/>
    <col min="5130" max="5130" width="12.85546875" style="440" customWidth="1"/>
    <col min="5131" max="5131" width="4.140625" style="440" customWidth="1"/>
    <col min="5132" max="5132" width="5.7109375" style="440" customWidth="1"/>
    <col min="5133" max="5133" width="10.42578125" style="440" customWidth="1"/>
    <col min="5134" max="5134" width="3.140625" style="440" customWidth="1"/>
    <col min="5135" max="5376" width="0" style="440" hidden="1"/>
    <col min="5377" max="5377" width="4" style="440" customWidth="1"/>
    <col min="5378" max="5378" width="24.140625" style="440" customWidth="1"/>
    <col min="5379" max="5379" width="3.85546875" style="440" customWidth="1"/>
    <col min="5380" max="5380" width="4.85546875" style="440" customWidth="1"/>
    <col min="5381" max="5381" width="17.42578125" style="440" customWidth="1"/>
    <col min="5382" max="5382" width="8.85546875" style="440" customWidth="1"/>
    <col min="5383" max="5383" width="3.85546875" style="440" customWidth="1"/>
    <col min="5384" max="5384" width="9.7109375" style="440" customWidth="1"/>
    <col min="5385" max="5385" width="10.28515625" style="440" customWidth="1"/>
    <col min="5386" max="5386" width="12.85546875" style="440" customWidth="1"/>
    <col min="5387" max="5387" width="4.140625" style="440" customWidth="1"/>
    <col min="5388" max="5388" width="5.7109375" style="440" customWidth="1"/>
    <col min="5389" max="5389" width="10.42578125" style="440" customWidth="1"/>
    <col min="5390" max="5390" width="3.140625" style="440" customWidth="1"/>
    <col min="5391" max="5632" width="0" style="440" hidden="1"/>
    <col min="5633" max="5633" width="4" style="440" customWidth="1"/>
    <col min="5634" max="5634" width="24.140625" style="440" customWidth="1"/>
    <col min="5635" max="5635" width="3.85546875" style="440" customWidth="1"/>
    <col min="5636" max="5636" width="4.85546875" style="440" customWidth="1"/>
    <col min="5637" max="5637" width="17.42578125" style="440" customWidth="1"/>
    <col min="5638" max="5638" width="8.85546875" style="440" customWidth="1"/>
    <col min="5639" max="5639" width="3.85546875" style="440" customWidth="1"/>
    <col min="5640" max="5640" width="9.7109375" style="440" customWidth="1"/>
    <col min="5641" max="5641" width="10.28515625" style="440" customWidth="1"/>
    <col min="5642" max="5642" width="12.85546875" style="440" customWidth="1"/>
    <col min="5643" max="5643" width="4.140625" style="440" customWidth="1"/>
    <col min="5644" max="5644" width="5.7109375" style="440" customWidth="1"/>
    <col min="5645" max="5645" width="10.42578125" style="440" customWidth="1"/>
    <col min="5646" max="5646" width="3.140625" style="440" customWidth="1"/>
    <col min="5647" max="5888" width="0" style="440" hidden="1"/>
    <col min="5889" max="5889" width="4" style="440" customWidth="1"/>
    <col min="5890" max="5890" width="24.140625" style="440" customWidth="1"/>
    <col min="5891" max="5891" width="3.85546875" style="440" customWidth="1"/>
    <col min="5892" max="5892" width="4.85546875" style="440" customWidth="1"/>
    <col min="5893" max="5893" width="17.42578125" style="440" customWidth="1"/>
    <col min="5894" max="5894" width="8.85546875" style="440" customWidth="1"/>
    <col min="5895" max="5895" width="3.85546875" style="440" customWidth="1"/>
    <col min="5896" max="5896" width="9.7109375" style="440" customWidth="1"/>
    <col min="5897" max="5897" width="10.28515625" style="440" customWidth="1"/>
    <col min="5898" max="5898" width="12.85546875" style="440" customWidth="1"/>
    <col min="5899" max="5899" width="4.140625" style="440" customWidth="1"/>
    <col min="5900" max="5900" width="5.7109375" style="440" customWidth="1"/>
    <col min="5901" max="5901" width="10.42578125" style="440" customWidth="1"/>
    <col min="5902" max="5902" width="3.140625" style="440" customWidth="1"/>
    <col min="5903" max="6144" width="0" style="440" hidden="1"/>
    <col min="6145" max="6145" width="4" style="440" customWidth="1"/>
    <col min="6146" max="6146" width="24.140625" style="440" customWidth="1"/>
    <col min="6147" max="6147" width="3.85546875" style="440" customWidth="1"/>
    <col min="6148" max="6148" width="4.85546875" style="440" customWidth="1"/>
    <col min="6149" max="6149" width="17.42578125" style="440" customWidth="1"/>
    <col min="6150" max="6150" width="8.85546875" style="440" customWidth="1"/>
    <col min="6151" max="6151" width="3.85546875" style="440" customWidth="1"/>
    <col min="6152" max="6152" width="9.7109375" style="440" customWidth="1"/>
    <col min="6153" max="6153" width="10.28515625" style="440" customWidth="1"/>
    <col min="6154" max="6154" width="12.85546875" style="440" customWidth="1"/>
    <col min="6155" max="6155" width="4.140625" style="440" customWidth="1"/>
    <col min="6156" max="6156" width="5.7109375" style="440" customWidth="1"/>
    <col min="6157" max="6157" width="10.42578125" style="440" customWidth="1"/>
    <col min="6158" max="6158" width="3.140625" style="440" customWidth="1"/>
    <col min="6159" max="6400" width="0" style="440" hidden="1"/>
    <col min="6401" max="6401" width="4" style="440" customWidth="1"/>
    <col min="6402" max="6402" width="24.140625" style="440" customWidth="1"/>
    <col min="6403" max="6403" width="3.85546875" style="440" customWidth="1"/>
    <col min="6404" max="6404" width="4.85546875" style="440" customWidth="1"/>
    <col min="6405" max="6405" width="17.42578125" style="440" customWidth="1"/>
    <col min="6406" max="6406" width="8.85546875" style="440" customWidth="1"/>
    <col min="6407" max="6407" width="3.85546875" style="440" customWidth="1"/>
    <col min="6408" max="6408" width="9.7109375" style="440" customWidth="1"/>
    <col min="6409" max="6409" width="10.28515625" style="440" customWidth="1"/>
    <col min="6410" max="6410" width="12.85546875" style="440" customWidth="1"/>
    <col min="6411" max="6411" width="4.140625" style="440" customWidth="1"/>
    <col min="6412" max="6412" width="5.7109375" style="440" customWidth="1"/>
    <col min="6413" max="6413" width="10.42578125" style="440" customWidth="1"/>
    <col min="6414" max="6414" width="3.140625" style="440" customWidth="1"/>
    <col min="6415" max="6656" width="0" style="440" hidden="1"/>
    <col min="6657" max="6657" width="4" style="440" customWidth="1"/>
    <col min="6658" max="6658" width="24.140625" style="440" customWidth="1"/>
    <col min="6659" max="6659" width="3.85546875" style="440" customWidth="1"/>
    <col min="6660" max="6660" width="4.85546875" style="440" customWidth="1"/>
    <col min="6661" max="6661" width="17.42578125" style="440" customWidth="1"/>
    <col min="6662" max="6662" width="8.85546875" style="440" customWidth="1"/>
    <col min="6663" max="6663" width="3.85546875" style="440" customWidth="1"/>
    <col min="6664" max="6664" width="9.7109375" style="440" customWidth="1"/>
    <col min="6665" max="6665" width="10.28515625" style="440" customWidth="1"/>
    <col min="6666" max="6666" width="12.85546875" style="440" customWidth="1"/>
    <col min="6667" max="6667" width="4.140625" style="440" customWidth="1"/>
    <col min="6668" max="6668" width="5.7109375" style="440" customWidth="1"/>
    <col min="6669" max="6669" width="10.42578125" style="440" customWidth="1"/>
    <col min="6670" max="6670" width="3.140625" style="440" customWidth="1"/>
    <col min="6671" max="6912" width="0" style="440" hidden="1"/>
    <col min="6913" max="6913" width="4" style="440" customWidth="1"/>
    <col min="6914" max="6914" width="24.140625" style="440" customWidth="1"/>
    <col min="6915" max="6915" width="3.85546875" style="440" customWidth="1"/>
    <col min="6916" max="6916" width="4.85546875" style="440" customWidth="1"/>
    <col min="6917" max="6917" width="17.42578125" style="440" customWidth="1"/>
    <col min="6918" max="6918" width="8.85546875" style="440" customWidth="1"/>
    <col min="6919" max="6919" width="3.85546875" style="440" customWidth="1"/>
    <col min="6920" max="6920" width="9.7109375" style="440" customWidth="1"/>
    <col min="6921" max="6921" width="10.28515625" style="440" customWidth="1"/>
    <col min="6922" max="6922" width="12.85546875" style="440" customWidth="1"/>
    <col min="6923" max="6923" width="4.140625" style="440" customWidth="1"/>
    <col min="6924" max="6924" width="5.7109375" style="440" customWidth="1"/>
    <col min="6925" max="6925" width="10.42578125" style="440" customWidth="1"/>
    <col min="6926" max="6926" width="3.140625" style="440" customWidth="1"/>
    <col min="6927" max="7168" width="0" style="440" hidden="1"/>
    <col min="7169" max="7169" width="4" style="440" customWidth="1"/>
    <col min="7170" max="7170" width="24.140625" style="440" customWidth="1"/>
    <col min="7171" max="7171" width="3.85546875" style="440" customWidth="1"/>
    <col min="7172" max="7172" width="4.85546875" style="440" customWidth="1"/>
    <col min="7173" max="7173" width="17.42578125" style="440" customWidth="1"/>
    <col min="7174" max="7174" width="8.85546875" style="440" customWidth="1"/>
    <col min="7175" max="7175" width="3.85546875" style="440" customWidth="1"/>
    <col min="7176" max="7176" width="9.7109375" style="440" customWidth="1"/>
    <col min="7177" max="7177" width="10.28515625" style="440" customWidth="1"/>
    <col min="7178" max="7178" width="12.85546875" style="440" customWidth="1"/>
    <col min="7179" max="7179" width="4.140625" style="440" customWidth="1"/>
    <col min="7180" max="7180" width="5.7109375" style="440" customWidth="1"/>
    <col min="7181" max="7181" width="10.42578125" style="440" customWidth="1"/>
    <col min="7182" max="7182" width="3.140625" style="440" customWidth="1"/>
    <col min="7183" max="7424" width="0" style="440" hidden="1"/>
    <col min="7425" max="7425" width="4" style="440" customWidth="1"/>
    <col min="7426" max="7426" width="24.140625" style="440" customWidth="1"/>
    <col min="7427" max="7427" width="3.85546875" style="440" customWidth="1"/>
    <col min="7428" max="7428" width="4.85546875" style="440" customWidth="1"/>
    <col min="7429" max="7429" width="17.42578125" style="440" customWidth="1"/>
    <col min="7430" max="7430" width="8.85546875" style="440" customWidth="1"/>
    <col min="7431" max="7431" width="3.85546875" style="440" customWidth="1"/>
    <col min="7432" max="7432" width="9.7109375" style="440" customWidth="1"/>
    <col min="7433" max="7433" width="10.28515625" style="440" customWidth="1"/>
    <col min="7434" max="7434" width="12.85546875" style="440" customWidth="1"/>
    <col min="7435" max="7435" width="4.140625" style="440" customWidth="1"/>
    <col min="7436" max="7436" width="5.7109375" style="440" customWidth="1"/>
    <col min="7437" max="7437" width="10.42578125" style="440" customWidth="1"/>
    <col min="7438" max="7438" width="3.140625" style="440" customWidth="1"/>
    <col min="7439" max="7680" width="0" style="440" hidden="1"/>
    <col min="7681" max="7681" width="4" style="440" customWidth="1"/>
    <col min="7682" max="7682" width="24.140625" style="440" customWidth="1"/>
    <col min="7683" max="7683" width="3.85546875" style="440" customWidth="1"/>
    <col min="7684" max="7684" width="4.85546875" style="440" customWidth="1"/>
    <col min="7685" max="7685" width="17.42578125" style="440" customWidth="1"/>
    <col min="7686" max="7686" width="8.85546875" style="440" customWidth="1"/>
    <col min="7687" max="7687" width="3.85546875" style="440" customWidth="1"/>
    <col min="7688" max="7688" width="9.7109375" style="440" customWidth="1"/>
    <col min="7689" max="7689" width="10.28515625" style="440" customWidth="1"/>
    <col min="7690" max="7690" width="12.85546875" style="440" customWidth="1"/>
    <col min="7691" max="7691" width="4.140625" style="440" customWidth="1"/>
    <col min="7692" max="7692" width="5.7109375" style="440" customWidth="1"/>
    <col min="7693" max="7693" width="10.42578125" style="440" customWidth="1"/>
    <col min="7694" max="7694" width="3.140625" style="440" customWidth="1"/>
    <col min="7695" max="7936" width="0" style="440" hidden="1"/>
    <col min="7937" max="7937" width="4" style="440" customWidth="1"/>
    <col min="7938" max="7938" width="24.140625" style="440" customWidth="1"/>
    <col min="7939" max="7939" width="3.85546875" style="440" customWidth="1"/>
    <col min="7940" max="7940" width="4.85546875" style="440" customWidth="1"/>
    <col min="7941" max="7941" width="17.42578125" style="440" customWidth="1"/>
    <col min="7942" max="7942" width="8.85546875" style="440" customWidth="1"/>
    <col min="7943" max="7943" width="3.85546875" style="440" customWidth="1"/>
    <col min="7944" max="7944" width="9.7109375" style="440" customWidth="1"/>
    <col min="7945" max="7945" width="10.28515625" style="440" customWidth="1"/>
    <col min="7946" max="7946" width="12.85546875" style="440" customWidth="1"/>
    <col min="7947" max="7947" width="4.140625" style="440" customWidth="1"/>
    <col min="7948" max="7948" width="5.7109375" style="440" customWidth="1"/>
    <col min="7949" max="7949" width="10.42578125" style="440" customWidth="1"/>
    <col min="7950" max="7950" width="3.140625" style="440" customWidth="1"/>
    <col min="7951" max="8192" width="0" style="440" hidden="1"/>
    <col min="8193" max="8193" width="4" style="440" customWidth="1"/>
    <col min="8194" max="8194" width="24.140625" style="440" customWidth="1"/>
    <col min="8195" max="8195" width="3.85546875" style="440" customWidth="1"/>
    <col min="8196" max="8196" width="4.85546875" style="440" customWidth="1"/>
    <col min="8197" max="8197" width="17.42578125" style="440" customWidth="1"/>
    <col min="8198" max="8198" width="8.85546875" style="440" customWidth="1"/>
    <col min="8199" max="8199" width="3.85546875" style="440" customWidth="1"/>
    <col min="8200" max="8200" width="9.7109375" style="440" customWidth="1"/>
    <col min="8201" max="8201" width="10.28515625" style="440" customWidth="1"/>
    <col min="8202" max="8202" width="12.85546875" style="440" customWidth="1"/>
    <col min="8203" max="8203" width="4.140625" style="440" customWidth="1"/>
    <col min="8204" max="8204" width="5.7109375" style="440" customWidth="1"/>
    <col min="8205" max="8205" width="10.42578125" style="440" customWidth="1"/>
    <col min="8206" max="8206" width="3.140625" style="440" customWidth="1"/>
    <col min="8207" max="8448" width="0" style="440" hidden="1"/>
    <col min="8449" max="8449" width="4" style="440" customWidth="1"/>
    <col min="8450" max="8450" width="24.140625" style="440" customWidth="1"/>
    <col min="8451" max="8451" width="3.85546875" style="440" customWidth="1"/>
    <col min="8452" max="8452" width="4.85546875" style="440" customWidth="1"/>
    <col min="8453" max="8453" width="17.42578125" style="440" customWidth="1"/>
    <col min="8454" max="8454" width="8.85546875" style="440" customWidth="1"/>
    <col min="8455" max="8455" width="3.85546875" style="440" customWidth="1"/>
    <col min="8456" max="8456" width="9.7109375" style="440" customWidth="1"/>
    <col min="8457" max="8457" width="10.28515625" style="440" customWidth="1"/>
    <col min="8458" max="8458" width="12.85546875" style="440" customWidth="1"/>
    <col min="8459" max="8459" width="4.140625" style="440" customWidth="1"/>
    <col min="8460" max="8460" width="5.7109375" style="440" customWidth="1"/>
    <col min="8461" max="8461" width="10.42578125" style="440" customWidth="1"/>
    <col min="8462" max="8462" width="3.140625" style="440" customWidth="1"/>
    <col min="8463" max="8704" width="0" style="440" hidden="1"/>
    <col min="8705" max="8705" width="4" style="440" customWidth="1"/>
    <col min="8706" max="8706" width="24.140625" style="440" customWidth="1"/>
    <col min="8707" max="8707" width="3.85546875" style="440" customWidth="1"/>
    <col min="8708" max="8708" width="4.85546875" style="440" customWidth="1"/>
    <col min="8709" max="8709" width="17.42578125" style="440" customWidth="1"/>
    <col min="8710" max="8710" width="8.85546875" style="440" customWidth="1"/>
    <col min="8711" max="8711" width="3.85546875" style="440" customWidth="1"/>
    <col min="8712" max="8712" width="9.7109375" style="440" customWidth="1"/>
    <col min="8713" max="8713" width="10.28515625" style="440" customWidth="1"/>
    <col min="8714" max="8714" width="12.85546875" style="440" customWidth="1"/>
    <col min="8715" max="8715" width="4.140625" style="440" customWidth="1"/>
    <col min="8716" max="8716" width="5.7109375" style="440" customWidth="1"/>
    <col min="8717" max="8717" width="10.42578125" style="440" customWidth="1"/>
    <col min="8718" max="8718" width="3.140625" style="440" customWidth="1"/>
    <col min="8719" max="8960" width="0" style="440" hidden="1"/>
    <col min="8961" max="8961" width="4" style="440" customWidth="1"/>
    <col min="8962" max="8962" width="24.140625" style="440" customWidth="1"/>
    <col min="8963" max="8963" width="3.85546875" style="440" customWidth="1"/>
    <col min="8964" max="8964" width="4.85546875" style="440" customWidth="1"/>
    <col min="8965" max="8965" width="17.42578125" style="440" customWidth="1"/>
    <col min="8966" max="8966" width="8.85546875" style="440" customWidth="1"/>
    <col min="8967" max="8967" width="3.85546875" style="440" customWidth="1"/>
    <col min="8968" max="8968" width="9.7109375" style="440" customWidth="1"/>
    <col min="8969" max="8969" width="10.28515625" style="440" customWidth="1"/>
    <col min="8970" max="8970" width="12.85546875" style="440" customWidth="1"/>
    <col min="8971" max="8971" width="4.140625" style="440" customWidth="1"/>
    <col min="8972" max="8972" width="5.7109375" style="440" customWidth="1"/>
    <col min="8973" max="8973" width="10.42578125" style="440" customWidth="1"/>
    <col min="8974" max="8974" width="3.140625" style="440" customWidth="1"/>
    <col min="8975" max="9216" width="0" style="440" hidden="1"/>
    <col min="9217" max="9217" width="4" style="440" customWidth="1"/>
    <col min="9218" max="9218" width="24.140625" style="440" customWidth="1"/>
    <col min="9219" max="9219" width="3.85546875" style="440" customWidth="1"/>
    <col min="9220" max="9220" width="4.85546875" style="440" customWidth="1"/>
    <col min="9221" max="9221" width="17.42578125" style="440" customWidth="1"/>
    <col min="9222" max="9222" width="8.85546875" style="440" customWidth="1"/>
    <col min="9223" max="9223" width="3.85546875" style="440" customWidth="1"/>
    <col min="9224" max="9224" width="9.7109375" style="440" customWidth="1"/>
    <col min="9225" max="9225" width="10.28515625" style="440" customWidth="1"/>
    <col min="9226" max="9226" width="12.85546875" style="440" customWidth="1"/>
    <col min="9227" max="9227" width="4.140625" style="440" customWidth="1"/>
    <col min="9228" max="9228" width="5.7109375" style="440" customWidth="1"/>
    <col min="9229" max="9229" width="10.42578125" style="440" customWidth="1"/>
    <col min="9230" max="9230" width="3.140625" style="440" customWidth="1"/>
    <col min="9231" max="9472" width="0" style="440" hidden="1"/>
    <col min="9473" max="9473" width="4" style="440" customWidth="1"/>
    <col min="9474" max="9474" width="24.140625" style="440" customWidth="1"/>
    <col min="9475" max="9475" width="3.85546875" style="440" customWidth="1"/>
    <col min="9476" max="9476" width="4.85546875" style="440" customWidth="1"/>
    <col min="9477" max="9477" width="17.42578125" style="440" customWidth="1"/>
    <col min="9478" max="9478" width="8.85546875" style="440" customWidth="1"/>
    <col min="9479" max="9479" width="3.85546875" style="440" customWidth="1"/>
    <col min="9480" max="9480" width="9.7109375" style="440" customWidth="1"/>
    <col min="9481" max="9481" width="10.28515625" style="440" customWidth="1"/>
    <col min="9482" max="9482" width="12.85546875" style="440" customWidth="1"/>
    <col min="9483" max="9483" width="4.140625" style="440" customWidth="1"/>
    <col min="9484" max="9484" width="5.7109375" style="440" customWidth="1"/>
    <col min="9485" max="9485" width="10.42578125" style="440" customWidth="1"/>
    <col min="9486" max="9486" width="3.140625" style="440" customWidth="1"/>
    <col min="9487" max="9728" width="0" style="440" hidden="1"/>
    <col min="9729" max="9729" width="4" style="440" customWidth="1"/>
    <col min="9730" max="9730" width="24.140625" style="440" customWidth="1"/>
    <col min="9731" max="9731" width="3.85546875" style="440" customWidth="1"/>
    <col min="9732" max="9732" width="4.85546875" style="440" customWidth="1"/>
    <col min="9733" max="9733" width="17.42578125" style="440" customWidth="1"/>
    <col min="9734" max="9734" width="8.85546875" style="440" customWidth="1"/>
    <col min="9735" max="9735" width="3.85546875" style="440" customWidth="1"/>
    <col min="9736" max="9736" width="9.7109375" style="440" customWidth="1"/>
    <col min="9737" max="9737" width="10.28515625" style="440" customWidth="1"/>
    <col min="9738" max="9738" width="12.85546875" style="440" customWidth="1"/>
    <col min="9739" max="9739" width="4.140625" style="440" customWidth="1"/>
    <col min="9740" max="9740" width="5.7109375" style="440" customWidth="1"/>
    <col min="9741" max="9741" width="10.42578125" style="440" customWidth="1"/>
    <col min="9742" max="9742" width="3.140625" style="440" customWidth="1"/>
    <col min="9743" max="9984" width="0" style="440" hidden="1"/>
    <col min="9985" max="9985" width="4" style="440" customWidth="1"/>
    <col min="9986" max="9986" width="24.140625" style="440" customWidth="1"/>
    <col min="9987" max="9987" width="3.85546875" style="440" customWidth="1"/>
    <col min="9988" max="9988" width="4.85546875" style="440" customWidth="1"/>
    <col min="9989" max="9989" width="17.42578125" style="440" customWidth="1"/>
    <col min="9990" max="9990" width="8.85546875" style="440" customWidth="1"/>
    <col min="9991" max="9991" width="3.85546875" style="440" customWidth="1"/>
    <col min="9992" max="9992" width="9.7109375" style="440" customWidth="1"/>
    <col min="9993" max="9993" width="10.28515625" style="440" customWidth="1"/>
    <col min="9994" max="9994" width="12.85546875" style="440" customWidth="1"/>
    <col min="9995" max="9995" width="4.140625" style="440" customWidth="1"/>
    <col min="9996" max="9996" width="5.7109375" style="440" customWidth="1"/>
    <col min="9997" max="9997" width="10.42578125" style="440" customWidth="1"/>
    <col min="9998" max="9998" width="3.140625" style="440" customWidth="1"/>
    <col min="9999" max="10240" width="0" style="440" hidden="1"/>
    <col min="10241" max="10241" width="4" style="440" customWidth="1"/>
    <col min="10242" max="10242" width="24.140625" style="440" customWidth="1"/>
    <col min="10243" max="10243" width="3.85546875" style="440" customWidth="1"/>
    <col min="10244" max="10244" width="4.85546875" style="440" customWidth="1"/>
    <col min="10245" max="10245" width="17.42578125" style="440" customWidth="1"/>
    <col min="10246" max="10246" width="8.85546875" style="440" customWidth="1"/>
    <col min="10247" max="10247" width="3.85546875" style="440" customWidth="1"/>
    <col min="10248" max="10248" width="9.7109375" style="440" customWidth="1"/>
    <col min="10249" max="10249" width="10.28515625" style="440" customWidth="1"/>
    <col min="10250" max="10250" width="12.85546875" style="440" customWidth="1"/>
    <col min="10251" max="10251" width="4.140625" style="440" customWidth="1"/>
    <col min="10252" max="10252" width="5.7109375" style="440" customWidth="1"/>
    <col min="10253" max="10253" width="10.42578125" style="440" customWidth="1"/>
    <col min="10254" max="10254" width="3.140625" style="440" customWidth="1"/>
    <col min="10255" max="10496" width="0" style="440" hidden="1"/>
    <col min="10497" max="10497" width="4" style="440" customWidth="1"/>
    <col min="10498" max="10498" width="24.140625" style="440" customWidth="1"/>
    <col min="10499" max="10499" width="3.85546875" style="440" customWidth="1"/>
    <col min="10500" max="10500" width="4.85546875" style="440" customWidth="1"/>
    <col min="10501" max="10501" width="17.42578125" style="440" customWidth="1"/>
    <col min="10502" max="10502" width="8.85546875" style="440" customWidth="1"/>
    <col min="10503" max="10503" width="3.85546875" style="440" customWidth="1"/>
    <col min="10504" max="10504" width="9.7109375" style="440" customWidth="1"/>
    <col min="10505" max="10505" width="10.28515625" style="440" customWidth="1"/>
    <col min="10506" max="10506" width="12.85546875" style="440" customWidth="1"/>
    <col min="10507" max="10507" width="4.140625" style="440" customWidth="1"/>
    <col min="10508" max="10508" width="5.7109375" style="440" customWidth="1"/>
    <col min="10509" max="10509" width="10.42578125" style="440" customWidth="1"/>
    <col min="10510" max="10510" width="3.140625" style="440" customWidth="1"/>
    <col min="10511" max="10752" width="0" style="440" hidden="1"/>
    <col min="10753" max="10753" width="4" style="440" customWidth="1"/>
    <col min="10754" max="10754" width="24.140625" style="440" customWidth="1"/>
    <col min="10755" max="10755" width="3.85546875" style="440" customWidth="1"/>
    <col min="10756" max="10756" width="4.85546875" style="440" customWidth="1"/>
    <col min="10757" max="10757" width="17.42578125" style="440" customWidth="1"/>
    <col min="10758" max="10758" width="8.85546875" style="440" customWidth="1"/>
    <col min="10759" max="10759" width="3.85546875" style="440" customWidth="1"/>
    <col min="10760" max="10760" width="9.7109375" style="440" customWidth="1"/>
    <col min="10761" max="10761" width="10.28515625" style="440" customWidth="1"/>
    <col min="10762" max="10762" width="12.85546875" style="440" customWidth="1"/>
    <col min="10763" max="10763" width="4.140625" style="440" customWidth="1"/>
    <col min="10764" max="10764" width="5.7109375" style="440" customWidth="1"/>
    <col min="10765" max="10765" width="10.42578125" style="440" customWidth="1"/>
    <col min="10766" max="10766" width="3.140625" style="440" customWidth="1"/>
    <col min="10767" max="11008" width="0" style="440" hidden="1"/>
    <col min="11009" max="11009" width="4" style="440" customWidth="1"/>
    <col min="11010" max="11010" width="24.140625" style="440" customWidth="1"/>
    <col min="11011" max="11011" width="3.85546875" style="440" customWidth="1"/>
    <col min="11012" max="11012" width="4.85546875" style="440" customWidth="1"/>
    <col min="11013" max="11013" width="17.42578125" style="440" customWidth="1"/>
    <col min="11014" max="11014" width="8.85546875" style="440" customWidth="1"/>
    <col min="11015" max="11015" width="3.85546875" style="440" customWidth="1"/>
    <col min="11016" max="11016" width="9.7109375" style="440" customWidth="1"/>
    <col min="11017" max="11017" width="10.28515625" style="440" customWidth="1"/>
    <col min="11018" max="11018" width="12.85546875" style="440" customWidth="1"/>
    <col min="11019" max="11019" width="4.140625" style="440" customWidth="1"/>
    <col min="11020" max="11020" width="5.7109375" style="440" customWidth="1"/>
    <col min="11021" max="11021" width="10.42578125" style="440" customWidth="1"/>
    <col min="11022" max="11022" width="3.140625" style="440" customWidth="1"/>
    <col min="11023" max="11264" width="0" style="440" hidden="1"/>
    <col min="11265" max="11265" width="4" style="440" customWidth="1"/>
    <col min="11266" max="11266" width="24.140625" style="440" customWidth="1"/>
    <col min="11267" max="11267" width="3.85546875" style="440" customWidth="1"/>
    <col min="11268" max="11268" width="4.85546875" style="440" customWidth="1"/>
    <col min="11269" max="11269" width="17.42578125" style="440" customWidth="1"/>
    <col min="11270" max="11270" width="8.85546875" style="440" customWidth="1"/>
    <col min="11271" max="11271" width="3.85546875" style="440" customWidth="1"/>
    <col min="11272" max="11272" width="9.7109375" style="440" customWidth="1"/>
    <col min="11273" max="11273" width="10.28515625" style="440" customWidth="1"/>
    <col min="11274" max="11274" width="12.85546875" style="440" customWidth="1"/>
    <col min="11275" max="11275" width="4.140625" style="440" customWidth="1"/>
    <col min="11276" max="11276" width="5.7109375" style="440" customWidth="1"/>
    <col min="11277" max="11277" width="10.42578125" style="440" customWidth="1"/>
    <col min="11278" max="11278" width="3.140625" style="440" customWidth="1"/>
    <col min="11279" max="11520" width="0" style="440" hidden="1"/>
    <col min="11521" max="11521" width="4" style="440" customWidth="1"/>
    <col min="11522" max="11522" width="24.140625" style="440" customWidth="1"/>
    <col min="11523" max="11523" width="3.85546875" style="440" customWidth="1"/>
    <col min="11524" max="11524" width="4.85546875" style="440" customWidth="1"/>
    <col min="11525" max="11525" width="17.42578125" style="440" customWidth="1"/>
    <col min="11526" max="11526" width="8.85546875" style="440" customWidth="1"/>
    <col min="11527" max="11527" width="3.85546875" style="440" customWidth="1"/>
    <col min="11528" max="11528" width="9.7109375" style="440" customWidth="1"/>
    <col min="11529" max="11529" width="10.28515625" style="440" customWidth="1"/>
    <col min="11530" max="11530" width="12.85546875" style="440" customWidth="1"/>
    <col min="11531" max="11531" width="4.140625" style="440" customWidth="1"/>
    <col min="11532" max="11532" width="5.7109375" style="440" customWidth="1"/>
    <col min="11533" max="11533" width="10.42578125" style="440" customWidth="1"/>
    <col min="11534" max="11534" width="3.140625" style="440" customWidth="1"/>
    <col min="11535" max="11776" width="0" style="440" hidden="1"/>
    <col min="11777" max="11777" width="4" style="440" customWidth="1"/>
    <col min="11778" max="11778" width="24.140625" style="440" customWidth="1"/>
    <col min="11779" max="11779" width="3.85546875" style="440" customWidth="1"/>
    <col min="11780" max="11780" width="4.85546875" style="440" customWidth="1"/>
    <col min="11781" max="11781" width="17.42578125" style="440" customWidth="1"/>
    <col min="11782" max="11782" width="8.85546875" style="440" customWidth="1"/>
    <col min="11783" max="11783" width="3.85546875" style="440" customWidth="1"/>
    <col min="11784" max="11784" width="9.7109375" style="440" customWidth="1"/>
    <col min="11785" max="11785" width="10.28515625" style="440" customWidth="1"/>
    <col min="11786" max="11786" width="12.85546875" style="440" customWidth="1"/>
    <col min="11787" max="11787" width="4.140625" style="440" customWidth="1"/>
    <col min="11788" max="11788" width="5.7109375" style="440" customWidth="1"/>
    <col min="11789" max="11789" width="10.42578125" style="440" customWidth="1"/>
    <col min="11790" max="11790" width="3.140625" style="440" customWidth="1"/>
    <col min="11791" max="12032" width="0" style="440" hidden="1"/>
    <col min="12033" max="12033" width="4" style="440" customWidth="1"/>
    <col min="12034" max="12034" width="24.140625" style="440" customWidth="1"/>
    <col min="12035" max="12035" width="3.85546875" style="440" customWidth="1"/>
    <col min="12036" max="12036" width="4.85546875" style="440" customWidth="1"/>
    <col min="12037" max="12037" width="17.42578125" style="440" customWidth="1"/>
    <col min="12038" max="12038" width="8.85546875" style="440" customWidth="1"/>
    <col min="12039" max="12039" width="3.85546875" style="440" customWidth="1"/>
    <col min="12040" max="12040" width="9.7109375" style="440" customWidth="1"/>
    <col min="12041" max="12041" width="10.28515625" style="440" customWidth="1"/>
    <col min="12042" max="12042" width="12.85546875" style="440" customWidth="1"/>
    <col min="12043" max="12043" width="4.140625" style="440" customWidth="1"/>
    <col min="12044" max="12044" width="5.7109375" style="440" customWidth="1"/>
    <col min="12045" max="12045" width="10.42578125" style="440" customWidth="1"/>
    <col min="12046" max="12046" width="3.140625" style="440" customWidth="1"/>
    <col min="12047" max="12288" width="0" style="440" hidden="1"/>
    <col min="12289" max="12289" width="4" style="440" customWidth="1"/>
    <col min="12290" max="12290" width="24.140625" style="440" customWidth="1"/>
    <col min="12291" max="12291" width="3.85546875" style="440" customWidth="1"/>
    <col min="12292" max="12292" width="4.85546875" style="440" customWidth="1"/>
    <col min="12293" max="12293" width="17.42578125" style="440" customWidth="1"/>
    <col min="12294" max="12294" width="8.85546875" style="440" customWidth="1"/>
    <col min="12295" max="12295" width="3.85546875" style="440" customWidth="1"/>
    <col min="12296" max="12296" width="9.7109375" style="440" customWidth="1"/>
    <col min="12297" max="12297" width="10.28515625" style="440" customWidth="1"/>
    <col min="12298" max="12298" width="12.85546875" style="440" customWidth="1"/>
    <col min="12299" max="12299" width="4.140625" style="440" customWidth="1"/>
    <col min="12300" max="12300" width="5.7109375" style="440" customWidth="1"/>
    <col min="12301" max="12301" width="10.42578125" style="440" customWidth="1"/>
    <col min="12302" max="12302" width="3.140625" style="440" customWidth="1"/>
    <col min="12303" max="12544" width="0" style="440" hidden="1"/>
    <col min="12545" max="12545" width="4" style="440" customWidth="1"/>
    <col min="12546" max="12546" width="24.140625" style="440" customWidth="1"/>
    <col min="12547" max="12547" width="3.85546875" style="440" customWidth="1"/>
    <col min="12548" max="12548" width="4.85546875" style="440" customWidth="1"/>
    <col min="12549" max="12549" width="17.42578125" style="440" customWidth="1"/>
    <col min="12550" max="12550" width="8.85546875" style="440" customWidth="1"/>
    <col min="12551" max="12551" width="3.85546875" style="440" customWidth="1"/>
    <col min="12552" max="12552" width="9.7109375" style="440" customWidth="1"/>
    <col min="12553" max="12553" width="10.28515625" style="440" customWidth="1"/>
    <col min="12554" max="12554" width="12.85546875" style="440" customWidth="1"/>
    <col min="12555" max="12555" width="4.140625" style="440" customWidth="1"/>
    <col min="12556" max="12556" width="5.7109375" style="440" customWidth="1"/>
    <col min="12557" max="12557" width="10.42578125" style="440" customWidth="1"/>
    <col min="12558" max="12558" width="3.140625" style="440" customWidth="1"/>
    <col min="12559" max="12800" width="0" style="440" hidden="1"/>
    <col min="12801" max="12801" width="4" style="440" customWidth="1"/>
    <col min="12802" max="12802" width="24.140625" style="440" customWidth="1"/>
    <col min="12803" max="12803" width="3.85546875" style="440" customWidth="1"/>
    <col min="12804" max="12804" width="4.85546875" style="440" customWidth="1"/>
    <col min="12805" max="12805" width="17.42578125" style="440" customWidth="1"/>
    <col min="12806" max="12806" width="8.85546875" style="440" customWidth="1"/>
    <col min="12807" max="12807" width="3.85546875" style="440" customWidth="1"/>
    <col min="12808" max="12808" width="9.7109375" style="440" customWidth="1"/>
    <col min="12809" max="12809" width="10.28515625" style="440" customWidth="1"/>
    <col min="12810" max="12810" width="12.85546875" style="440" customWidth="1"/>
    <col min="12811" max="12811" width="4.140625" style="440" customWidth="1"/>
    <col min="12812" max="12812" width="5.7109375" style="440" customWidth="1"/>
    <col min="12813" max="12813" width="10.42578125" style="440" customWidth="1"/>
    <col min="12814" max="12814" width="3.140625" style="440" customWidth="1"/>
    <col min="12815" max="13056" width="0" style="440" hidden="1"/>
    <col min="13057" max="13057" width="4" style="440" customWidth="1"/>
    <col min="13058" max="13058" width="24.140625" style="440" customWidth="1"/>
    <col min="13059" max="13059" width="3.85546875" style="440" customWidth="1"/>
    <col min="13060" max="13060" width="4.85546875" style="440" customWidth="1"/>
    <col min="13061" max="13061" width="17.42578125" style="440" customWidth="1"/>
    <col min="13062" max="13062" width="8.85546875" style="440" customWidth="1"/>
    <col min="13063" max="13063" width="3.85546875" style="440" customWidth="1"/>
    <col min="13064" max="13064" width="9.7109375" style="440" customWidth="1"/>
    <col min="13065" max="13065" width="10.28515625" style="440" customWidth="1"/>
    <col min="13066" max="13066" width="12.85546875" style="440" customWidth="1"/>
    <col min="13067" max="13067" width="4.140625" style="440" customWidth="1"/>
    <col min="13068" max="13068" width="5.7109375" style="440" customWidth="1"/>
    <col min="13069" max="13069" width="10.42578125" style="440" customWidth="1"/>
    <col min="13070" max="13070" width="3.140625" style="440" customWidth="1"/>
    <col min="13071" max="13312" width="0" style="440" hidden="1"/>
    <col min="13313" max="13313" width="4" style="440" customWidth="1"/>
    <col min="13314" max="13314" width="24.140625" style="440" customWidth="1"/>
    <col min="13315" max="13315" width="3.85546875" style="440" customWidth="1"/>
    <col min="13316" max="13316" width="4.85546875" style="440" customWidth="1"/>
    <col min="13317" max="13317" width="17.42578125" style="440" customWidth="1"/>
    <col min="13318" max="13318" width="8.85546875" style="440" customWidth="1"/>
    <col min="13319" max="13319" width="3.85546875" style="440" customWidth="1"/>
    <col min="13320" max="13320" width="9.7109375" style="440" customWidth="1"/>
    <col min="13321" max="13321" width="10.28515625" style="440" customWidth="1"/>
    <col min="13322" max="13322" width="12.85546875" style="440" customWidth="1"/>
    <col min="13323" max="13323" width="4.140625" style="440" customWidth="1"/>
    <col min="13324" max="13324" width="5.7109375" style="440" customWidth="1"/>
    <col min="13325" max="13325" width="10.42578125" style="440" customWidth="1"/>
    <col min="13326" max="13326" width="3.140625" style="440" customWidth="1"/>
    <col min="13327" max="13568" width="0" style="440" hidden="1"/>
    <col min="13569" max="13569" width="4" style="440" customWidth="1"/>
    <col min="13570" max="13570" width="24.140625" style="440" customWidth="1"/>
    <col min="13571" max="13571" width="3.85546875" style="440" customWidth="1"/>
    <col min="13572" max="13572" width="4.85546875" style="440" customWidth="1"/>
    <col min="13573" max="13573" width="17.42578125" style="440" customWidth="1"/>
    <col min="13574" max="13574" width="8.85546875" style="440" customWidth="1"/>
    <col min="13575" max="13575" width="3.85546875" style="440" customWidth="1"/>
    <col min="13576" max="13576" width="9.7109375" style="440" customWidth="1"/>
    <col min="13577" max="13577" width="10.28515625" style="440" customWidth="1"/>
    <col min="13578" max="13578" width="12.85546875" style="440" customWidth="1"/>
    <col min="13579" max="13579" width="4.140625" style="440" customWidth="1"/>
    <col min="13580" max="13580" width="5.7109375" style="440" customWidth="1"/>
    <col min="13581" max="13581" width="10.42578125" style="440" customWidth="1"/>
    <col min="13582" max="13582" width="3.140625" style="440" customWidth="1"/>
    <col min="13583" max="13824" width="0" style="440" hidden="1"/>
    <col min="13825" max="13825" width="4" style="440" customWidth="1"/>
    <col min="13826" max="13826" width="24.140625" style="440" customWidth="1"/>
    <col min="13827" max="13827" width="3.85546875" style="440" customWidth="1"/>
    <col min="13828" max="13828" width="4.85546875" style="440" customWidth="1"/>
    <col min="13829" max="13829" width="17.42578125" style="440" customWidth="1"/>
    <col min="13830" max="13830" width="8.85546875" style="440" customWidth="1"/>
    <col min="13831" max="13831" width="3.85546875" style="440" customWidth="1"/>
    <col min="13832" max="13832" width="9.7109375" style="440" customWidth="1"/>
    <col min="13833" max="13833" width="10.28515625" style="440" customWidth="1"/>
    <col min="13834" max="13834" width="12.85546875" style="440" customWidth="1"/>
    <col min="13835" max="13835" width="4.140625" style="440" customWidth="1"/>
    <col min="13836" max="13836" width="5.7109375" style="440" customWidth="1"/>
    <col min="13837" max="13837" width="10.42578125" style="440" customWidth="1"/>
    <col min="13838" max="13838" width="3.140625" style="440" customWidth="1"/>
    <col min="13839" max="14080" width="0" style="440" hidden="1"/>
    <col min="14081" max="14081" width="4" style="440" customWidth="1"/>
    <col min="14082" max="14082" width="24.140625" style="440" customWidth="1"/>
    <col min="14083" max="14083" width="3.85546875" style="440" customWidth="1"/>
    <col min="14084" max="14084" width="4.85546875" style="440" customWidth="1"/>
    <col min="14085" max="14085" width="17.42578125" style="440" customWidth="1"/>
    <col min="14086" max="14086" width="8.85546875" style="440" customWidth="1"/>
    <col min="14087" max="14087" width="3.85546875" style="440" customWidth="1"/>
    <col min="14088" max="14088" width="9.7109375" style="440" customWidth="1"/>
    <col min="14089" max="14089" width="10.28515625" style="440" customWidth="1"/>
    <col min="14090" max="14090" width="12.85546875" style="440" customWidth="1"/>
    <col min="14091" max="14091" width="4.140625" style="440" customWidth="1"/>
    <col min="14092" max="14092" width="5.7109375" style="440" customWidth="1"/>
    <col min="14093" max="14093" width="10.42578125" style="440" customWidth="1"/>
    <col min="14094" max="14094" width="3.140625" style="440" customWidth="1"/>
    <col min="14095" max="14336" width="0" style="440" hidden="1"/>
    <col min="14337" max="14337" width="4" style="440" customWidth="1"/>
    <col min="14338" max="14338" width="24.140625" style="440" customWidth="1"/>
    <col min="14339" max="14339" width="3.85546875" style="440" customWidth="1"/>
    <col min="14340" max="14340" width="4.85546875" style="440" customWidth="1"/>
    <col min="14341" max="14341" width="17.42578125" style="440" customWidth="1"/>
    <col min="14342" max="14342" width="8.85546875" style="440" customWidth="1"/>
    <col min="14343" max="14343" width="3.85546875" style="440" customWidth="1"/>
    <col min="14344" max="14344" width="9.7109375" style="440" customWidth="1"/>
    <col min="14345" max="14345" width="10.28515625" style="440" customWidth="1"/>
    <col min="14346" max="14346" width="12.85546875" style="440" customWidth="1"/>
    <col min="14347" max="14347" width="4.140625" style="440" customWidth="1"/>
    <col min="14348" max="14348" width="5.7109375" style="440" customWidth="1"/>
    <col min="14349" max="14349" width="10.42578125" style="440" customWidth="1"/>
    <col min="14350" max="14350" width="3.140625" style="440" customWidth="1"/>
    <col min="14351" max="14592" width="0" style="440" hidden="1"/>
    <col min="14593" max="14593" width="4" style="440" customWidth="1"/>
    <col min="14594" max="14594" width="24.140625" style="440" customWidth="1"/>
    <col min="14595" max="14595" width="3.85546875" style="440" customWidth="1"/>
    <col min="14596" max="14596" width="4.85546875" style="440" customWidth="1"/>
    <col min="14597" max="14597" width="17.42578125" style="440" customWidth="1"/>
    <col min="14598" max="14598" width="8.85546875" style="440" customWidth="1"/>
    <col min="14599" max="14599" width="3.85546875" style="440" customWidth="1"/>
    <col min="14600" max="14600" width="9.7109375" style="440" customWidth="1"/>
    <col min="14601" max="14601" width="10.28515625" style="440" customWidth="1"/>
    <col min="14602" max="14602" width="12.85546875" style="440" customWidth="1"/>
    <col min="14603" max="14603" width="4.140625" style="440" customWidth="1"/>
    <col min="14604" max="14604" width="5.7109375" style="440" customWidth="1"/>
    <col min="14605" max="14605" width="10.42578125" style="440" customWidth="1"/>
    <col min="14606" max="14606" width="3.140625" style="440" customWidth="1"/>
    <col min="14607" max="14848" width="0" style="440" hidden="1"/>
    <col min="14849" max="14849" width="4" style="440" customWidth="1"/>
    <col min="14850" max="14850" width="24.140625" style="440" customWidth="1"/>
    <col min="14851" max="14851" width="3.85546875" style="440" customWidth="1"/>
    <col min="14852" max="14852" width="4.85546875" style="440" customWidth="1"/>
    <col min="14853" max="14853" width="17.42578125" style="440" customWidth="1"/>
    <col min="14854" max="14854" width="8.85546875" style="440" customWidth="1"/>
    <col min="14855" max="14855" width="3.85546875" style="440" customWidth="1"/>
    <col min="14856" max="14856" width="9.7109375" style="440" customWidth="1"/>
    <col min="14857" max="14857" width="10.28515625" style="440" customWidth="1"/>
    <col min="14858" max="14858" width="12.85546875" style="440" customWidth="1"/>
    <col min="14859" max="14859" width="4.140625" style="440" customWidth="1"/>
    <col min="14860" max="14860" width="5.7109375" style="440" customWidth="1"/>
    <col min="14861" max="14861" width="10.42578125" style="440" customWidth="1"/>
    <col min="14862" max="14862" width="3.140625" style="440" customWidth="1"/>
    <col min="14863" max="15104" width="0" style="440" hidden="1"/>
    <col min="15105" max="15105" width="4" style="440" customWidth="1"/>
    <col min="15106" max="15106" width="24.140625" style="440" customWidth="1"/>
    <col min="15107" max="15107" width="3.85546875" style="440" customWidth="1"/>
    <col min="15108" max="15108" width="4.85546875" style="440" customWidth="1"/>
    <col min="15109" max="15109" width="17.42578125" style="440" customWidth="1"/>
    <col min="15110" max="15110" width="8.85546875" style="440" customWidth="1"/>
    <col min="15111" max="15111" width="3.85546875" style="440" customWidth="1"/>
    <col min="15112" max="15112" width="9.7109375" style="440" customWidth="1"/>
    <col min="15113" max="15113" width="10.28515625" style="440" customWidth="1"/>
    <col min="15114" max="15114" width="12.85546875" style="440" customWidth="1"/>
    <col min="15115" max="15115" width="4.140625" style="440" customWidth="1"/>
    <col min="15116" max="15116" width="5.7109375" style="440" customWidth="1"/>
    <col min="15117" max="15117" width="10.42578125" style="440" customWidth="1"/>
    <col min="15118" max="15118" width="3.140625" style="440" customWidth="1"/>
    <col min="15119" max="15360" width="0" style="440" hidden="1"/>
    <col min="15361" max="15361" width="4" style="440" customWidth="1"/>
    <col min="15362" max="15362" width="24.140625" style="440" customWidth="1"/>
    <col min="15363" max="15363" width="3.85546875" style="440" customWidth="1"/>
    <col min="15364" max="15364" width="4.85546875" style="440" customWidth="1"/>
    <col min="15365" max="15365" width="17.42578125" style="440" customWidth="1"/>
    <col min="15366" max="15366" width="8.85546875" style="440" customWidth="1"/>
    <col min="15367" max="15367" width="3.85546875" style="440" customWidth="1"/>
    <col min="15368" max="15368" width="9.7109375" style="440" customWidth="1"/>
    <col min="15369" max="15369" width="10.28515625" style="440" customWidth="1"/>
    <col min="15370" max="15370" width="12.85546875" style="440" customWidth="1"/>
    <col min="15371" max="15371" width="4.140625" style="440" customWidth="1"/>
    <col min="15372" max="15372" width="5.7109375" style="440" customWidth="1"/>
    <col min="15373" max="15373" width="10.42578125" style="440" customWidth="1"/>
    <col min="15374" max="15374" width="3.140625" style="440" customWidth="1"/>
    <col min="15375" max="15616" width="0" style="440" hidden="1"/>
    <col min="15617" max="15617" width="4" style="440" customWidth="1"/>
    <col min="15618" max="15618" width="24.140625" style="440" customWidth="1"/>
    <col min="15619" max="15619" width="3.85546875" style="440" customWidth="1"/>
    <col min="15620" max="15620" width="4.85546875" style="440" customWidth="1"/>
    <col min="15621" max="15621" width="17.42578125" style="440" customWidth="1"/>
    <col min="15622" max="15622" width="8.85546875" style="440" customWidth="1"/>
    <col min="15623" max="15623" width="3.85546875" style="440" customWidth="1"/>
    <col min="15624" max="15624" width="9.7109375" style="440" customWidth="1"/>
    <col min="15625" max="15625" width="10.28515625" style="440" customWidth="1"/>
    <col min="15626" max="15626" width="12.85546875" style="440" customWidth="1"/>
    <col min="15627" max="15627" width="4.140625" style="440" customWidth="1"/>
    <col min="15628" max="15628" width="5.7109375" style="440" customWidth="1"/>
    <col min="15629" max="15629" width="10.42578125" style="440" customWidth="1"/>
    <col min="15630" max="15630" width="3.140625" style="440" customWidth="1"/>
    <col min="15631" max="15872" width="0" style="440" hidden="1"/>
    <col min="15873" max="15873" width="4" style="440" customWidth="1"/>
    <col min="15874" max="15874" width="24.140625" style="440" customWidth="1"/>
    <col min="15875" max="15875" width="3.85546875" style="440" customWidth="1"/>
    <col min="15876" max="15876" width="4.85546875" style="440" customWidth="1"/>
    <col min="15877" max="15877" width="17.42578125" style="440" customWidth="1"/>
    <col min="15878" max="15878" width="8.85546875" style="440" customWidth="1"/>
    <col min="15879" max="15879" width="3.85546875" style="440" customWidth="1"/>
    <col min="15880" max="15880" width="9.7109375" style="440" customWidth="1"/>
    <col min="15881" max="15881" width="10.28515625" style="440" customWidth="1"/>
    <col min="15882" max="15882" width="12.85546875" style="440" customWidth="1"/>
    <col min="15883" max="15883" width="4.140625" style="440" customWidth="1"/>
    <col min="15884" max="15884" width="5.7109375" style="440" customWidth="1"/>
    <col min="15885" max="15885" width="10.42578125" style="440" customWidth="1"/>
    <col min="15886" max="15886" width="3.140625" style="440" customWidth="1"/>
    <col min="15887" max="16128" width="0" style="440" hidden="1"/>
    <col min="16129" max="16129" width="4" style="440" customWidth="1"/>
    <col min="16130" max="16130" width="24.140625" style="440" customWidth="1"/>
    <col min="16131" max="16131" width="3.85546875" style="440" customWidth="1"/>
    <col min="16132" max="16132" width="4.85546875" style="440" customWidth="1"/>
    <col min="16133" max="16133" width="17.42578125" style="440" customWidth="1"/>
    <col min="16134" max="16134" width="8.85546875" style="440" customWidth="1"/>
    <col min="16135" max="16135" width="3.85546875" style="440" customWidth="1"/>
    <col min="16136" max="16136" width="9.7109375" style="440" customWidth="1"/>
    <col min="16137" max="16137" width="10.28515625" style="440" customWidth="1"/>
    <col min="16138" max="16138" width="12.85546875" style="440" customWidth="1"/>
    <col min="16139" max="16139" width="4.140625" style="440" customWidth="1"/>
    <col min="16140" max="16140" width="5.7109375" style="440" customWidth="1"/>
    <col min="16141" max="16141" width="10.42578125" style="440" customWidth="1"/>
    <col min="16142" max="16142" width="3.140625" style="440" customWidth="1"/>
    <col min="16143" max="16384" width="0" style="440" hidden="1"/>
  </cols>
  <sheetData>
    <row r="1" spans="1:13" s="530" customFormat="1" ht="25.5" customHeight="1" x14ac:dyDescent="0.25">
      <c r="A1" s="1259" t="s">
        <v>503</v>
      </c>
      <c r="B1" s="1260"/>
      <c r="C1" s="1260"/>
      <c r="D1" s="1260"/>
      <c r="E1" s="1260"/>
      <c r="F1" s="1260"/>
      <c r="G1" s="1260"/>
      <c r="H1" s="1260"/>
      <c r="I1" s="1260"/>
      <c r="J1" s="1260"/>
      <c r="K1" s="1260"/>
      <c r="L1" s="1260"/>
      <c r="M1" s="1261"/>
    </row>
    <row r="2" spans="1:13" ht="18" customHeight="1" x14ac:dyDescent="0.2">
      <c r="A2" s="1262" t="s">
        <v>504</v>
      </c>
      <c r="B2" s="1263"/>
      <c r="C2" s="1263"/>
      <c r="D2" s="1263"/>
      <c r="E2" s="1263"/>
      <c r="F2" s="1263"/>
      <c r="G2" s="1263"/>
      <c r="H2" s="1263"/>
      <c r="I2" s="1263"/>
      <c r="J2" s="1263"/>
      <c r="K2" s="1263"/>
      <c r="L2" s="1263"/>
      <c r="M2" s="1264"/>
    </row>
    <row r="3" spans="1:13" ht="3" customHeight="1" thickBot="1" x14ac:dyDescent="0.25">
      <c r="A3" s="538"/>
      <c r="B3" s="466"/>
      <c r="C3" s="466"/>
      <c r="D3" s="466"/>
      <c r="E3" s="466"/>
      <c r="F3" s="466"/>
      <c r="G3" s="466"/>
      <c r="H3" s="466"/>
      <c r="I3" s="466"/>
      <c r="J3" s="466"/>
      <c r="K3" s="466"/>
      <c r="L3" s="466"/>
      <c r="M3" s="539"/>
    </row>
    <row r="4" spans="1:13" ht="14.25" customHeight="1" thickTop="1" x14ac:dyDescent="0.2">
      <c r="A4" s="925"/>
      <c r="M4" s="540"/>
    </row>
    <row r="5" spans="1:13" ht="14.25" x14ac:dyDescent="0.2">
      <c r="A5" s="925" t="s">
        <v>505</v>
      </c>
      <c r="M5" s="540"/>
    </row>
    <row r="6" spans="1:13" s="493" customFormat="1" ht="12" x14ac:dyDescent="0.2">
      <c r="A6" s="926"/>
      <c r="G6" s="543"/>
      <c r="H6" s="706" t="s">
        <v>506</v>
      </c>
      <c r="K6" s="705"/>
      <c r="M6" s="541"/>
    </row>
    <row r="7" spans="1:13" ht="14.25" x14ac:dyDescent="0.2">
      <c r="A7" s="925"/>
      <c r="M7" s="540"/>
    </row>
    <row r="8" spans="1:13" ht="14.25" x14ac:dyDescent="0.2">
      <c r="A8" s="925" t="s">
        <v>507</v>
      </c>
      <c r="M8" s="540"/>
    </row>
    <row r="9" spans="1:13" s="493" customFormat="1" ht="12" x14ac:dyDescent="0.2">
      <c r="A9" s="926"/>
      <c r="H9" s="706" t="s">
        <v>468</v>
      </c>
      <c r="I9" s="706"/>
      <c r="J9" s="706"/>
      <c r="M9" s="541"/>
    </row>
    <row r="10" spans="1:13" ht="14.25" x14ac:dyDescent="0.2">
      <c r="A10" s="925"/>
      <c r="M10" s="540"/>
    </row>
    <row r="11" spans="1:13" ht="29.25" customHeight="1" x14ac:dyDescent="0.2">
      <c r="A11" s="925" t="s">
        <v>508</v>
      </c>
      <c r="H11" s="542" t="s">
        <v>509</v>
      </c>
      <c r="J11" s="542"/>
      <c r="K11" s="542"/>
      <c r="M11" s="540"/>
    </row>
    <row r="12" spans="1:13" s="493" customFormat="1" ht="12" x14ac:dyDescent="0.2">
      <c r="A12" s="926"/>
      <c r="D12" s="493" t="s">
        <v>472</v>
      </c>
      <c r="F12" s="543" t="s">
        <v>473</v>
      </c>
      <c r="G12" s="706"/>
      <c r="L12" s="1258"/>
      <c r="M12" s="1265"/>
    </row>
    <row r="13" spans="1:13" ht="14.25" x14ac:dyDescent="0.2">
      <c r="A13" s="925"/>
      <c r="M13" s="540"/>
    </row>
    <row r="14" spans="1:13" ht="14.25" x14ac:dyDescent="0.2">
      <c r="A14" s="925" t="s">
        <v>510</v>
      </c>
      <c r="M14" s="540"/>
    </row>
    <row r="15" spans="1:13" ht="14.25" x14ac:dyDescent="0.2">
      <c r="A15" s="925"/>
      <c r="M15" s="540"/>
    </row>
    <row r="16" spans="1:13" ht="14.25" x14ac:dyDescent="0.2">
      <c r="A16" s="925" t="s">
        <v>511</v>
      </c>
      <c r="M16" s="540" t="s">
        <v>512</v>
      </c>
    </row>
    <row r="17" spans="1:13" s="493" customFormat="1" ht="12" x14ac:dyDescent="0.2">
      <c r="A17" s="926"/>
      <c r="E17" s="1258"/>
      <c r="F17" s="1258"/>
      <c r="G17" s="706"/>
      <c r="H17" s="705" t="s">
        <v>472</v>
      </c>
      <c r="I17" s="1258"/>
      <c r="J17" s="1258"/>
      <c r="M17" s="541"/>
    </row>
    <row r="18" spans="1:13" s="493" customFormat="1" ht="9" customHeight="1" x14ac:dyDescent="0.2">
      <c r="A18" s="926"/>
      <c r="E18" s="706"/>
      <c r="F18" s="706"/>
      <c r="G18" s="706"/>
      <c r="I18" s="543"/>
      <c r="L18" s="706"/>
      <c r="M18" s="709"/>
    </row>
    <row r="19" spans="1:13" ht="28.5" customHeight="1" x14ac:dyDescent="0.2">
      <c r="A19" s="925" t="s">
        <v>513</v>
      </c>
      <c r="G19" s="542" t="s">
        <v>514</v>
      </c>
      <c r="H19" s="440" t="s">
        <v>515</v>
      </c>
      <c r="I19" s="544" t="s">
        <v>516</v>
      </c>
      <c r="M19" s="709"/>
    </row>
    <row r="20" spans="1:13" s="493" customFormat="1" ht="12" x14ac:dyDescent="0.2">
      <c r="A20" s="926"/>
      <c r="B20" s="543" t="s">
        <v>468</v>
      </c>
      <c r="E20" s="1257" t="s">
        <v>473</v>
      </c>
      <c r="F20" s="1257"/>
      <c r="G20" s="610"/>
      <c r="H20" s="493" t="s">
        <v>473</v>
      </c>
      <c r="I20" s="543"/>
      <c r="J20" s="1258"/>
      <c r="K20" s="1258"/>
      <c r="L20" s="1258"/>
      <c r="M20" s="541"/>
    </row>
    <row r="21" spans="1:13" ht="6.75" customHeight="1" x14ac:dyDescent="0.2">
      <c r="A21" s="925"/>
      <c r="M21" s="540"/>
    </row>
    <row r="22" spans="1:13" ht="6" customHeight="1" thickBot="1" x14ac:dyDescent="0.25">
      <c r="A22" s="538"/>
      <c r="B22" s="466"/>
      <c r="C22" s="466"/>
      <c r="D22" s="466"/>
      <c r="E22" s="466"/>
      <c r="F22" s="466"/>
      <c r="G22" s="466"/>
      <c r="H22" s="466"/>
      <c r="I22" s="466"/>
      <c r="J22" s="466"/>
      <c r="K22" s="466"/>
      <c r="L22" s="466"/>
      <c r="M22" s="539"/>
    </row>
    <row r="23" spans="1:13" ht="18" customHeight="1" thickTop="1" x14ac:dyDescent="0.25">
      <c r="A23" s="1270" t="s">
        <v>517</v>
      </c>
      <c r="B23" s="1271"/>
      <c r="C23" s="1271"/>
      <c r="D23" s="1271"/>
      <c r="E23" s="1271"/>
      <c r="F23" s="1271"/>
      <c r="G23" s="1271"/>
      <c r="H23" s="1271"/>
      <c r="I23" s="1271"/>
      <c r="J23" s="1271"/>
      <c r="K23" s="1271"/>
      <c r="L23" s="1271"/>
      <c r="M23" s="1272"/>
    </row>
    <row r="24" spans="1:13" s="339" customFormat="1" ht="12.75" customHeight="1" x14ac:dyDescent="0.2">
      <c r="A24" s="1262" t="s">
        <v>518</v>
      </c>
      <c r="B24" s="1263"/>
      <c r="C24" s="1263"/>
      <c r="D24" s="1263"/>
      <c r="E24" s="1263"/>
      <c r="F24" s="1263"/>
      <c r="G24" s="1263"/>
      <c r="H24" s="1263"/>
      <c r="I24" s="1263"/>
      <c r="J24" s="1263"/>
      <c r="K24" s="1263"/>
      <c r="L24" s="1263"/>
      <c r="M24" s="1264"/>
    </row>
    <row r="25" spans="1:13" ht="14.25" x14ac:dyDescent="0.2">
      <c r="A25" s="547"/>
      <c r="B25" s="548"/>
      <c r="C25" s="548"/>
      <c r="D25" s="548"/>
      <c r="E25" s="548"/>
      <c r="F25" s="548"/>
      <c r="G25" s="548"/>
      <c r="H25" s="548"/>
      <c r="I25" s="549"/>
      <c r="J25" s="548"/>
      <c r="K25" s="548"/>
      <c r="L25" s="548"/>
      <c r="M25" s="550"/>
    </row>
    <row r="26" spans="1:13" s="428" customFormat="1" ht="18" customHeight="1" x14ac:dyDescent="0.2">
      <c r="A26" s="1273" t="s">
        <v>519</v>
      </c>
      <c r="B26" s="1274"/>
      <c r="C26" s="1274"/>
      <c r="D26" s="1274"/>
      <c r="M26" s="545"/>
    </row>
    <row r="27" spans="1:13" s="428" customFormat="1" ht="21.75" customHeight="1" x14ac:dyDescent="0.2">
      <c r="A27" s="927"/>
      <c r="B27" s="428" t="s">
        <v>520</v>
      </c>
      <c r="E27" s="693" t="s">
        <v>521</v>
      </c>
      <c r="H27" s="1233" t="s">
        <v>522</v>
      </c>
      <c r="I27" s="1233"/>
      <c r="J27" s="1233"/>
      <c r="L27" s="1275" t="s">
        <v>521</v>
      </c>
      <c r="M27" s="1276"/>
    </row>
    <row r="28" spans="1:13" s="339" customFormat="1" ht="23.25" customHeight="1" x14ac:dyDescent="0.2">
      <c r="A28" s="928">
        <v>1</v>
      </c>
      <c r="B28" s="534" t="s">
        <v>523</v>
      </c>
      <c r="E28" s="535">
        <v>120000</v>
      </c>
      <c r="G28" s="339">
        <v>1</v>
      </c>
      <c r="H28" s="537" t="s">
        <v>524</v>
      </c>
      <c r="I28" s="1277" t="s">
        <v>214</v>
      </c>
      <c r="J28" s="1277"/>
      <c r="L28" s="1278">
        <v>988000</v>
      </c>
      <c r="M28" s="1279"/>
    </row>
    <row r="29" spans="1:13" s="339" customFormat="1" ht="13.5" customHeight="1" x14ac:dyDescent="0.2">
      <c r="A29" s="928">
        <v>2</v>
      </c>
      <c r="B29" s="532"/>
      <c r="C29" s="532"/>
      <c r="G29" s="339">
        <v>2</v>
      </c>
      <c r="I29" s="1263"/>
      <c r="J29" s="1263"/>
      <c r="L29" s="1280"/>
      <c r="M29" s="1281"/>
    </row>
    <row r="30" spans="1:13" s="339" customFormat="1" ht="13.5" customHeight="1" x14ac:dyDescent="0.2">
      <c r="A30" s="928">
        <v>3</v>
      </c>
      <c r="B30" s="532"/>
      <c r="E30" s="532"/>
      <c r="G30" s="339">
        <v>3</v>
      </c>
      <c r="H30" s="553"/>
      <c r="I30" s="1280"/>
      <c r="J30" s="1280"/>
      <c r="L30" s="1280"/>
      <c r="M30" s="1281"/>
    </row>
    <row r="31" spans="1:13" s="339" customFormat="1" ht="7.5" customHeight="1" thickBot="1" x14ac:dyDescent="0.25">
      <c r="A31" s="928"/>
      <c r="B31" s="428"/>
      <c r="C31" s="553"/>
      <c r="H31" s="553"/>
      <c r="I31" s="438"/>
      <c r="J31" s="438"/>
      <c r="L31" s="707"/>
      <c r="M31" s="708"/>
    </row>
    <row r="32" spans="1:13" s="339" customFormat="1" ht="15.75" customHeight="1" thickBot="1" x14ac:dyDescent="0.25">
      <c r="A32" s="928"/>
      <c r="B32" s="1266" t="s">
        <v>525</v>
      </c>
      <c r="C32" s="1266"/>
      <c r="E32" s="536">
        <v>1233749</v>
      </c>
      <c r="G32" s="1266" t="s">
        <v>526</v>
      </c>
      <c r="H32" s="1267"/>
      <c r="I32" s="1267"/>
      <c r="J32" s="1267"/>
      <c r="L32" s="1268">
        <v>1233749</v>
      </c>
      <c r="M32" s="1269"/>
    </row>
    <row r="33" spans="1:260" s="339" customFormat="1" ht="9.75" customHeight="1" x14ac:dyDescent="0.2">
      <c r="A33" s="928"/>
      <c r="M33" s="546"/>
    </row>
    <row r="34" spans="1:260" s="339" customFormat="1" ht="12.75" x14ac:dyDescent="0.2">
      <c r="A34" s="929" t="s">
        <v>527</v>
      </c>
      <c r="M34" s="546"/>
    </row>
    <row r="35" spans="1:260" s="339" customFormat="1" ht="14.25" customHeight="1" x14ac:dyDescent="0.2">
      <c r="A35" s="928"/>
      <c r="B35" s="564" t="s">
        <v>528</v>
      </c>
      <c r="C35" s="555"/>
      <c r="D35" s="555"/>
      <c r="E35" s="555"/>
      <c r="F35" s="555"/>
      <c r="G35" s="555"/>
      <c r="H35" s="555"/>
      <c r="I35" s="555"/>
      <c r="J35" s="555"/>
      <c r="K35" s="555"/>
      <c r="L35" s="555"/>
      <c r="M35" s="556"/>
    </row>
    <row r="36" spans="1:260" s="339" customFormat="1" ht="18" customHeight="1" x14ac:dyDescent="0.2">
      <c r="A36" s="928"/>
      <c r="B36" s="565"/>
      <c r="C36" s="555"/>
      <c r="D36" s="555"/>
      <c r="E36" s="555"/>
      <c r="F36" s="555"/>
      <c r="G36" s="555"/>
      <c r="H36" s="555"/>
      <c r="I36" s="555"/>
      <c r="J36" s="555"/>
      <c r="K36" s="555"/>
      <c r="L36" s="555"/>
      <c r="M36" s="556"/>
    </row>
    <row r="37" spans="1:260" s="339" customFormat="1" ht="18" customHeight="1" x14ac:dyDescent="0.2">
      <c r="A37" s="928"/>
      <c r="B37" s="565"/>
      <c r="C37" s="560"/>
      <c r="D37" s="560"/>
      <c r="E37" s="560"/>
      <c r="F37" s="560"/>
      <c r="G37" s="560"/>
      <c r="H37" s="560"/>
      <c r="I37" s="560"/>
      <c r="J37" s="560"/>
      <c r="K37" s="560"/>
      <c r="L37" s="560"/>
      <c r="M37" s="561"/>
    </row>
    <row r="38" spans="1:260" s="339" customFormat="1" ht="18" customHeight="1" x14ac:dyDescent="0.2">
      <c r="A38" s="922"/>
      <c r="B38" s="560"/>
      <c r="C38" s="560"/>
      <c r="D38" s="560"/>
      <c r="E38" s="560"/>
      <c r="F38" s="560"/>
      <c r="G38" s="560"/>
      <c r="H38" s="560"/>
      <c r="I38" s="560"/>
      <c r="J38" s="560"/>
      <c r="K38" s="560"/>
      <c r="L38" s="560"/>
      <c r="M38" s="561"/>
    </row>
    <row r="39" spans="1:260" s="339" customFormat="1" ht="18" customHeight="1" thickBot="1" x14ac:dyDescent="0.25">
      <c r="A39" s="551"/>
      <c r="B39" s="562"/>
      <c r="C39" s="562"/>
      <c r="D39" s="562"/>
      <c r="E39" s="562"/>
      <c r="F39" s="562"/>
      <c r="G39" s="562"/>
      <c r="H39" s="562"/>
      <c r="I39" s="562"/>
      <c r="J39" s="562"/>
      <c r="K39" s="562"/>
      <c r="L39" s="562"/>
      <c r="M39" s="563"/>
    </row>
    <row r="40" spans="1:260" s="339" customFormat="1" ht="12" customHeight="1" thickTop="1" x14ac:dyDescent="0.2">
      <c r="A40" s="557"/>
      <c r="B40" s="558"/>
      <c r="C40" s="558"/>
      <c r="D40" s="558"/>
      <c r="E40" s="558"/>
      <c r="F40" s="558"/>
      <c r="G40" s="558"/>
      <c r="H40" s="558"/>
      <c r="I40" s="558"/>
      <c r="M40" s="559"/>
      <c r="IY40" s="553"/>
    </row>
    <row r="41" spans="1:260" s="428" customFormat="1" ht="18" customHeight="1" x14ac:dyDescent="0.2">
      <c r="A41" s="1273" t="s">
        <v>529</v>
      </c>
      <c r="B41" s="1274"/>
      <c r="C41" s="1274"/>
      <c r="D41" s="1274"/>
      <c r="M41" s="545"/>
    </row>
    <row r="42" spans="1:260" s="428" customFormat="1" ht="23.25" customHeight="1" x14ac:dyDescent="0.2">
      <c r="A42" s="927"/>
      <c r="B42" s="428" t="s">
        <v>520</v>
      </c>
      <c r="E42" s="693" t="s">
        <v>521</v>
      </c>
      <c r="H42" s="1233" t="s">
        <v>522</v>
      </c>
      <c r="I42" s="1233"/>
      <c r="J42" s="1233"/>
      <c r="L42" s="1275" t="s">
        <v>521</v>
      </c>
      <c r="M42" s="1276"/>
    </row>
    <row r="43" spans="1:260" s="339" customFormat="1" ht="13.5" customHeight="1" x14ac:dyDescent="0.2">
      <c r="A43" s="928">
        <v>1</v>
      </c>
      <c r="B43" s="531"/>
      <c r="C43" s="531"/>
      <c r="E43" s="531"/>
      <c r="G43" s="339">
        <v>1</v>
      </c>
      <c r="H43" s="531"/>
      <c r="I43" s="1282"/>
      <c r="J43" s="1282"/>
      <c r="L43" s="1263"/>
      <c r="M43" s="1264"/>
    </row>
    <row r="44" spans="1:260" s="339" customFormat="1" ht="13.5" customHeight="1" x14ac:dyDescent="0.2">
      <c r="A44" s="928">
        <v>2</v>
      </c>
      <c r="B44" s="532"/>
      <c r="C44" s="532"/>
      <c r="G44" s="339">
        <v>2</v>
      </c>
      <c r="I44" s="1280"/>
      <c r="J44" s="1280"/>
      <c r="L44" s="1280"/>
      <c r="M44" s="1281"/>
      <c r="IZ44" s="531"/>
    </row>
    <row r="45" spans="1:260" s="339" customFormat="1" ht="13.5" customHeight="1" x14ac:dyDescent="0.2">
      <c r="A45" s="928">
        <v>3</v>
      </c>
      <c r="B45" s="531"/>
      <c r="C45" s="531"/>
      <c r="E45" s="553"/>
      <c r="G45" s="339">
        <v>3</v>
      </c>
      <c r="H45" s="553"/>
      <c r="I45" s="1280"/>
      <c r="J45" s="1280"/>
      <c r="L45" s="1280"/>
      <c r="M45" s="1281"/>
    </row>
    <row r="46" spans="1:260" s="339" customFormat="1" ht="7.5" customHeight="1" thickBot="1" x14ac:dyDescent="0.25">
      <c r="A46" s="928"/>
      <c r="B46" s="428"/>
      <c r="E46" s="554"/>
      <c r="H46" s="553"/>
      <c r="I46" s="438"/>
      <c r="J46" s="438"/>
      <c r="L46" s="707"/>
      <c r="M46" s="708"/>
    </row>
    <row r="47" spans="1:260" s="339" customFormat="1" ht="15.75" customHeight="1" thickBot="1" x14ac:dyDescent="0.25">
      <c r="A47" s="928"/>
      <c r="B47" s="1266" t="s">
        <v>525</v>
      </c>
      <c r="C47" s="1266"/>
      <c r="E47" s="533"/>
      <c r="G47" s="1266" t="s">
        <v>526</v>
      </c>
      <c r="H47" s="1267"/>
      <c r="I47" s="1267"/>
      <c r="J47" s="1267"/>
      <c r="L47" s="1283"/>
      <c r="M47" s="1284"/>
    </row>
    <row r="48" spans="1:260" s="339" customFormat="1" ht="9.75" customHeight="1" x14ac:dyDescent="0.2">
      <c r="A48" s="928"/>
      <c r="M48" s="546"/>
    </row>
    <row r="49" spans="1:13" s="339" customFormat="1" ht="12.75" x14ac:dyDescent="0.2">
      <c r="A49" s="929" t="s">
        <v>527</v>
      </c>
      <c r="M49" s="546"/>
    </row>
    <row r="50" spans="1:13" s="339" customFormat="1" ht="18" customHeight="1" x14ac:dyDescent="0.2">
      <c r="A50" s="928"/>
      <c r="B50" s="555"/>
      <c r="C50" s="555"/>
      <c r="D50" s="555"/>
      <c r="E50" s="555"/>
      <c r="F50" s="555"/>
      <c r="G50" s="555"/>
      <c r="H50" s="555"/>
      <c r="I50" s="555"/>
      <c r="J50" s="555"/>
      <c r="K50" s="555"/>
      <c r="L50" s="555"/>
      <c r="M50" s="556"/>
    </row>
    <row r="51" spans="1:13" s="339" customFormat="1" ht="18" customHeight="1" x14ac:dyDescent="0.2">
      <c r="A51" s="928"/>
      <c r="B51" s="560"/>
      <c r="C51" s="560"/>
      <c r="D51" s="560"/>
      <c r="E51" s="560"/>
      <c r="F51" s="560"/>
      <c r="G51" s="560"/>
      <c r="H51" s="560"/>
      <c r="I51" s="560"/>
      <c r="J51" s="560"/>
      <c r="K51" s="560"/>
      <c r="L51" s="560"/>
      <c r="M51" s="561"/>
    </row>
    <row r="52" spans="1:13" s="339" customFormat="1" ht="18" customHeight="1" x14ac:dyDescent="0.2">
      <c r="A52" s="928"/>
      <c r="B52" s="560"/>
      <c r="C52" s="560"/>
      <c r="D52" s="560"/>
      <c r="E52" s="560"/>
      <c r="F52" s="560"/>
      <c r="G52" s="560"/>
      <c r="H52" s="560"/>
      <c r="I52" s="560"/>
      <c r="J52" s="560"/>
      <c r="K52" s="560"/>
      <c r="L52" s="560"/>
      <c r="M52" s="561"/>
    </row>
    <row r="53" spans="1:13" s="339" customFormat="1" ht="18" customHeight="1" x14ac:dyDescent="0.2">
      <c r="A53" s="928"/>
      <c r="B53" s="560"/>
      <c r="C53" s="560"/>
      <c r="D53" s="560"/>
      <c r="E53" s="560"/>
      <c r="F53" s="560"/>
      <c r="G53" s="560"/>
      <c r="H53" s="560"/>
      <c r="I53" s="560"/>
      <c r="J53" s="560"/>
      <c r="K53" s="560"/>
      <c r="L53" s="560"/>
      <c r="M53" s="561"/>
    </row>
    <row r="54" spans="1:13" s="339" customFormat="1" ht="18" customHeight="1" thickBot="1" x14ac:dyDescent="0.25">
      <c r="A54" s="551"/>
      <c r="B54" s="452"/>
      <c r="C54" s="452"/>
      <c r="D54" s="452"/>
      <c r="E54" s="452"/>
      <c r="F54" s="452"/>
      <c r="G54" s="452"/>
      <c r="H54" s="452"/>
      <c r="I54" s="452"/>
      <c r="J54" s="452"/>
      <c r="K54" s="452"/>
      <c r="L54" s="452"/>
      <c r="M54" s="552"/>
    </row>
    <row r="55" spans="1:13" s="431" customFormat="1" ht="13.5" customHeight="1" thickTop="1" x14ac:dyDescent="0.2">
      <c r="A55" s="340" t="s">
        <v>530</v>
      </c>
    </row>
    <row r="56" spans="1:13" s="339" customFormat="1" ht="12.75" x14ac:dyDescent="0.2"/>
    <row r="57" spans="1:13" s="339" customFormat="1" ht="12.75" hidden="1" x14ac:dyDescent="0.2"/>
    <row r="58" spans="1:13" s="339" customFormat="1" ht="12.75" hidden="1" x14ac:dyDescent="0.2"/>
    <row r="59" spans="1:13" s="339" customFormat="1" ht="12.75" hidden="1" x14ac:dyDescent="0.2"/>
    <row r="60" spans="1:13" s="339" customFormat="1" ht="12.75" hidden="1" x14ac:dyDescent="0.2"/>
    <row r="61" spans="1:13" s="339" customFormat="1" ht="12.75" hidden="1" x14ac:dyDescent="0.2"/>
    <row r="62" spans="1:13" s="339" customFormat="1" ht="12.75" hidden="1" x14ac:dyDescent="0.2">
      <c r="I62" s="339" t="s">
        <v>30</v>
      </c>
    </row>
  </sheetData>
  <mergeCells count="33">
    <mergeCell ref="I45:J45"/>
    <mergeCell ref="L45:M45"/>
    <mergeCell ref="B47:C47"/>
    <mergeCell ref="G47:J47"/>
    <mergeCell ref="L47:M47"/>
    <mergeCell ref="A41:D41"/>
    <mergeCell ref="H42:J42"/>
    <mergeCell ref="L42:M42"/>
    <mergeCell ref="I43:J43"/>
    <mergeCell ref="L43:M43"/>
    <mergeCell ref="I44:J44"/>
    <mergeCell ref="L44:M44"/>
    <mergeCell ref="I29:J29"/>
    <mergeCell ref="L29:M29"/>
    <mergeCell ref="I30:J30"/>
    <mergeCell ref="L30:M30"/>
    <mergeCell ref="B32:C32"/>
    <mergeCell ref="G32:J32"/>
    <mergeCell ref="L32:M32"/>
    <mergeCell ref="A23:M23"/>
    <mergeCell ref="A24:M24"/>
    <mergeCell ref="A26:D26"/>
    <mergeCell ref="H27:J27"/>
    <mergeCell ref="L27:M27"/>
    <mergeCell ref="I28:J28"/>
    <mergeCell ref="L28:M28"/>
    <mergeCell ref="E20:F20"/>
    <mergeCell ref="J20:L20"/>
    <mergeCell ref="A1:M1"/>
    <mergeCell ref="A2:M2"/>
    <mergeCell ref="L12:M12"/>
    <mergeCell ref="E17:F17"/>
    <mergeCell ref="I17:J17"/>
  </mergeCells>
  <printOptions horizontalCentered="1"/>
  <pageMargins left="0.25" right="0.25" top="0.75" bottom="0.75" header="0.3" footer="0.3"/>
  <pageSetup scale="85" orientation="portrait"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W83"/>
  <sheetViews>
    <sheetView topLeftCell="A57" zoomScale="70" zoomScaleNormal="70" workbookViewId="0">
      <selection activeCell="A75" sqref="A75:E75"/>
    </sheetView>
  </sheetViews>
  <sheetFormatPr defaultColWidth="8.7109375" defaultRowHeight="12.75" x14ac:dyDescent="0.2"/>
  <cols>
    <col min="1" max="1" width="27.42578125" style="116" customWidth="1"/>
    <col min="2" max="2" width="25.28515625" style="116" customWidth="1"/>
    <col min="3" max="3" width="27.140625" style="116" customWidth="1"/>
    <col min="4" max="4" width="27.5703125" style="116" customWidth="1"/>
    <col min="5" max="5" width="23.28515625" style="116" customWidth="1"/>
    <col min="6" max="7" width="12" style="116" bestFit="1" customWidth="1"/>
    <col min="8" max="8" width="11.42578125" style="117" bestFit="1" customWidth="1"/>
    <col min="9" max="16384" width="8.7109375" style="116"/>
  </cols>
  <sheetData>
    <row r="1" spans="1:5" ht="22.5" customHeight="1" thickBot="1" x14ac:dyDescent="0.3">
      <c r="A1" s="115" t="s">
        <v>531</v>
      </c>
      <c r="B1" s="1329" t="s">
        <v>532</v>
      </c>
      <c r="C1" s="1329"/>
      <c r="D1" s="1329"/>
      <c r="E1" s="1329"/>
    </row>
    <row r="2" spans="1:5" ht="13.5" customHeight="1" x14ac:dyDescent="0.2">
      <c r="A2" s="118"/>
      <c r="B2" s="119"/>
      <c r="C2" s="119"/>
      <c r="D2" s="119"/>
      <c r="E2" s="120"/>
    </row>
    <row r="3" spans="1:5" x14ac:dyDescent="0.2">
      <c r="A3" s="121"/>
      <c r="E3" s="122"/>
    </row>
    <row r="4" spans="1:5" x14ac:dyDescent="0.2">
      <c r="A4" s="121"/>
      <c r="E4" s="122"/>
    </row>
    <row r="5" spans="1:5" x14ac:dyDescent="0.2">
      <c r="A5" s="121"/>
      <c r="E5" s="122"/>
    </row>
    <row r="6" spans="1:5" x14ac:dyDescent="0.2">
      <c r="A6" s="121"/>
      <c r="E6" s="122"/>
    </row>
    <row r="7" spans="1:5" x14ac:dyDescent="0.2">
      <c r="A7" s="121"/>
      <c r="E7" s="122"/>
    </row>
    <row r="8" spans="1:5" x14ac:dyDescent="0.2">
      <c r="A8" s="123"/>
      <c r="E8" s="122"/>
    </row>
    <row r="9" spans="1:5" ht="29.25" customHeight="1" thickBot="1" x14ac:dyDescent="0.25">
      <c r="A9" s="1330" t="s">
        <v>533</v>
      </c>
      <c r="B9" s="1331"/>
      <c r="C9" s="124" t="s">
        <v>534</v>
      </c>
      <c r="D9" s="1331" t="s">
        <v>535</v>
      </c>
      <c r="E9" s="1332"/>
    </row>
    <row r="10" spans="1:5" ht="13.5" thickBot="1" x14ac:dyDescent="0.25">
      <c r="A10" s="715"/>
      <c r="B10" s="715"/>
      <c r="C10" s="715"/>
      <c r="D10" s="715"/>
      <c r="E10" s="715"/>
    </row>
    <row r="11" spans="1:5" ht="15.75" customHeight="1" thickBot="1" x14ac:dyDescent="0.25">
      <c r="A11" s="1309" t="s">
        <v>241</v>
      </c>
      <c r="B11" s="1310"/>
      <c r="C11" s="1310"/>
      <c r="D11" s="1310"/>
      <c r="E11" s="1311"/>
    </row>
    <row r="12" spans="1:5" ht="13.5" customHeight="1" thickTop="1" x14ac:dyDescent="0.2">
      <c r="A12" s="1333" t="s">
        <v>242</v>
      </c>
      <c r="B12" s="1334"/>
      <c r="C12" s="125" t="s">
        <v>243</v>
      </c>
      <c r="D12" s="125" t="s">
        <v>44</v>
      </c>
      <c r="E12" s="126" t="s">
        <v>244</v>
      </c>
    </row>
    <row r="13" spans="1:5" x14ac:dyDescent="0.2">
      <c r="A13" s="1324"/>
      <c r="B13" s="1325"/>
      <c r="C13" s="930" t="s">
        <v>536</v>
      </c>
      <c r="D13" s="930" t="s">
        <v>537</v>
      </c>
      <c r="E13" s="931" t="s">
        <v>538</v>
      </c>
    </row>
    <row r="14" spans="1:5" x14ac:dyDescent="0.2">
      <c r="A14" s="1326" t="s">
        <v>539</v>
      </c>
      <c r="B14" s="1327"/>
      <c r="C14" s="127"/>
      <c r="D14" s="128"/>
      <c r="E14" s="129"/>
    </row>
    <row r="15" spans="1:5" ht="14.25" customHeight="1" x14ac:dyDescent="0.2">
      <c r="A15" s="1328" t="s">
        <v>540</v>
      </c>
      <c r="B15" s="1321"/>
      <c r="C15" s="130"/>
      <c r="D15" s="130"/>
      <c r="E15" s="131"/>
    </row>
    <row r="16" spans="1:5" ht="14.25" customHeight="1" x14ac:dyDescent="0.2">
      <c r="A16" s="1318" t="s">
        <v>541</v>
      </c>
      <c r="B16" s="1319"/>
      <c r="C16" s="130"/>
      <c r="D16" s="130"/>
      <c r="E16" s="131"/>
    </row>
    <row r="17" spans="1:7" x14ac:dyDescent="0.2">
      <c r="A17" s="1328" t="s">
        <v>542</v>
      </c>
      <c r="B17" s="1321"/>
      <c r="C17" s="130"/>
      <c r="D17" s="130"/>
      <c r="E17" s="131"/>
    </row>
    <row r="18" spans="1:7" ht="14.25" customHeight="1" x14ac:dyDescent="0.2">
      <c r="A18" s="1318" t="s">
        <v>543</v>
      </c>
      <c r="B18" s="1319"/>
      <c r="C18" s="130"/>
      <c r="D18" s="130"/>
      <c r="E18" s="131"/>
    </row>
    <row r="19" spans="1:7" ht="16.149999999999999" customHeight="1" x14ac:dyDescent="0.2">
      <c r="A19" s="1320" t="s">
        <v>544</v>
      </c>
      <c r="B19" s="1321"/>
      <c r="C19" s="130"/>
      <c r="D19" s="130"/>
      <c r="E19" s="131"/>
    </row>
    <row r="20" spans="1:7" x14ac:dyDescent="0.2">
      <c r="A20" s="1318" t="s">
        <v>545</v>
      </c>
      <c r="B20" s="1319"/>
      <c r="C20" s="130"/>
      <c r="D20" s="130"/>
      <c r="E20" s="131"/>
    </row>
    <row r="21" spans="1:7" x14ac:dyDescent="0.2">
      <c r="A21" s="1322" t="s">
        <v>260</v>
      </c>
      <c r="B21" s="1323"/>
      <c r="C21" s="130"/>
      <c r="D21" s="130"/>
      <c r="E21" s="131"/>
    </row>
    <row r="22" spans="1:7" ht="14.25" customHeight="1" thickBot="1" x14ac:dyDescent="0.25">
      <c r="A22" s="1318" t="s">
        <v>546</v>
      </c>
      <c r="B22" s="1319"/>
      <c r="C22" s="132"/>
      <c r="D22" s="132"/>
      <c r="E22" s="133"/>
    </row>
    <row r="23" spans="1:7" ht="14.25" customHeight="1" thickTop="1" thickBot="1" x14ac:dyDescent="0.25">
      <c r="A23" s="1312" t="s">
        <v>547</v>
      </c>
      <c r="B23" s="1313"/>
      <c r="C23" s="134">
        <f>SUM(C14:C22)</f>
        <v>0</v>
      </c>
      <c r="D23" s="134">
        <f>SUM(D14:D22)</f>
        <v>0</v>
      </c>
      <c r="E23" s="135">
        <f>SUM(E14:E22)</f>
        <v>0</v>
      </c>
    </row>
    <row r="24" spans="1:7" ht="14.25" customHeight="1" thickBot="1" x14ac:dyDescent="0.25">
      <c r="A24" s="663"/>
      <c r="B24" s="663"/>
      <c r="C24" s="663"/>
      <c r="D24" s="663"/>
      <c r="E24" s="663"/>
    </row>
    <row r="25" spans="1:7" ht="14.25" customHeight="1" thickBot="1" x14ac:dyDescent="0.25">
      <c r="A25" s="1309" t="s">
        <v>256</v>
      </c>
      <c r="B25" s="1310"/>
      <c r="C25" s="1314"/>
      <c r="D25" s="1314"/>
      <c r="E25" s="1315"/>
    </row>
    <row r="26" spans="1:7" x14ac:dyDescent="0.2">
      <c r="A26" s="1316" t="s">
        <v>58</v>
      </c>
      <c r="B26" s="1317"/>
      <c r="C26" s="136"/>
      <c r="D26" s="137"/>
      <c r="E26" s="138"/>
      <c r="F26" s="139"/>
      <c r="G26" s="139"/>
    </row>
    <row r="27" spans="1:7" x14ac:dyDescent="0.2">
      <c r="A27" s="140" t="s">
        <v>548</v>
      </c>
      <c r="B27" s="141"/>
      <c r="C27" s="142"/>
      <c r="D27" s="143"/>
      <c r="E27" s="144"/>
      <c r="F27" s="139"/>
      <c r="G27" s="139"/>
    </row>
    <row r="28" spans="1:7" x14ac:dyDescent="0.2">
      <c r="A28" s="716" t="s">
        <v>549</v>
      </c>
      <c r="B28" s="717"/>
      <c r="C28" s="142"/>
      <c r="D28" s="143"/>
      <c r="E28" s="144"/>
      <c r="F28" s="139"/>
      <c r="G28" s="139"/>
    </row>
    <row r="29" spans="1:7" x14ac:dyDescent="0.2">
      <c r="A29" s="716" t="s">
        <v>550</v>
      </c>
      <c r="B29" s="717"/>
      <c r="C29" s="142"/>
      <c r="D29" s="143"/>
      <c r="E29" s="144"/>
      <c r="F29" s="139"/>
      <c r="G29" s="139"/>
    </row>
    <row r="30" spans="1:7" x14ac:dyDescent="0.2">
      <c r="A30" s="716" t="s">
        <v>214</v>
      </c>
      <c r="B30" s="717"/>
      <c r="C30" s="142"/>
      <c r="D30" s="143"/>
      <c r="E30" s="144"/>
      <c r="F30" s="139"/>
      <c r="G30" s="139"/>
    </row>
    <row r="31" spans="1:7" x14ac:dyDescent="0.2">
      <c r="A31" s="145" t="s">
        <v>551</v>
      </c>
      <c r="B31" s="146"/>
      <c r="C31" s="142"/>
      <c r="D31" s="143"/>
      <c r="E31" s="144"/>
      <c r="F31" s="139"/>
      <c r="G31" s="139"/>
    </row>
    <row r="32" spans="1:7" x14ac:dyDescent="0.2">
      <c r="A32" s="716" t="s">
        <v>552</v>
      </c>
      <c r="B32" s="717"/>
      <c r="C32" s="142"/>
      <c r="D32" s="143"/>
      <c r="E32" s="144"/>
      <c r="F32" s="139"/>
      <c r="G32" s="139"/>
    </row>
    <row r="33" spans="1:7" x14ac:dyDescent="0.2">
      <c r="A33" s="716" t="s">
        <v>553</v>
      </c>
      <c r="B33" s="717"/>
      <c r="C33" s="142"/>
      <c r="D33" s="143"/>
      <c r="E33" s="144"/>
      <c r="F33" s="139"/>
      <c r="G33" s="139"/>
    </row>
    <row r="34" spans="1:7" x14ac:dyDescent="0.2">
      <c r="A34" s="716" t="s">
        <v>554</v>
      </c>
      <c r="B34" s="717"/>
      <c r="C34" s="142"/>
      <c r="D34" s="143"/>
      <c r="E34" s="144"/>
      <c r="F34" s="139"/>
      <c r="G34" s="139"/>
    </row>
    <row r="35" spans="1:7" ht="13.5" thickBot="1" x14ac:dyDescent="0.25">
      <c r="A35" s="145" t="s">
        <v>555</v>
      </c>
      <c r="B35" s="146"/>
      <c r="C35" s="147"/>
      <c r="D35" s="148"/>
      <c r="E35" s="149"/>
      <c r="F35" s="139"/>
      <c r="G35" s="139"/>
    </row>
    <row r="36" spans="1:7" ht="14.25" thickTop="1" thickBot="1" x14ac:dyDescent="0.25">
      <c r="A36" s="736" t="s">
        <v>556</v>
      </c>
      <c r="B36" s="737"/>
      <c r="C36" s="150">
        <f>SUM(C26:C35)</f>
        <v>0</v>
      </c>
      <c r="D36" s="150">
        <f>SUM(D26:D35)</f>
        <v>0</v>
      </c>
      <c r="E36" s="151">
        <f>SUM(E26:E35)</f>
        <v>0</v>
      </c>
      <c r="F36" s="139"/>
      <c r="G36" s="139"/>
    </row>
    <row r="37" spans="1:7" ht="13.5" thickBot="1" x14ac:dyDescent="0.25">
      <c r="A37" s="715"/>
      <c r="B37" s="715"/>
      <c r="C37" s="715"/>
      <c r="D37" s="715"/>
      <c r="E37" s="715"/>
      <c r="F37" s="139"/>
      <c r="G37" s="139"/>
    </row>
    <row r="38" spans="1:7" x14ac:dyDescent="0.2">
      <c r="A38" s="1296" t="s">
        <v>557</v>
      </c>
      <c r="B38" s="1297"/>
      <c r="C38" s="1297"/>
      <c r="D38" s="1297"/>
      <c r="E38" s="1298"/>
      <c r="F38" s="139"/>
      <c r="G38" s="139"/>
    </row>
    <row r="39" spans="1:7" x14ac:dyDescent="0.2">
      <c r="A39" s="1306" t="s">
        <v>558</v>
      </c>
      <c r="B39" s="1307"/>
      <c r="C39" s="136"/>
      <c r="D39" s="137"/>
      <c r="E39" s="138"/>
      <c r="F39" s="139"/>
      <c r="G39" s="139"/>
    </row>
    <row r="40" spans="1:7" x14ac:dyDescent="0.2">
      <c r="A40" s="1304" t="s">
        <v>271</v>
      </c>
      <c r="B40" s="1305"/>
      <c r="C40" s="152"/>
      <c r="D40" s="152"/>
      <c r="E40" s="153"/>
      <c r="F40" s="139"/>
      <c r="G40" s="139"/>
    </row>
    <row r="41" spans="1:7" x14ac:dyDescent="0.2">
      <c r="A41" s="1306" t="s">
        <v>559</v>
      </c>
      <c r="B41" s="1307"/>
      <c r="C41" s="142"/>
      <c r="D41" s="143"/>
      <c r="E41" s="144"/>
      <c r="F41" s="139"/>
      <c r="G41" s="139"/>
    </row>
    <row r="42" spans="1:7" x14ac:dyDescent="0.2">
      <c r="A42" s="1304" t="s">
        <v>271</v>
      </c>
      <c r="B42" s="1305"/>
      <c r="C42" s="154"/>
      <c r="D42" s="154"/>
      <c r="E42" s="155"/>
      <c r="F42" s="139"/>
      <c r="G42" s="139"/>
    </row>
    <row r="43" spans="1:7" x14ac:dyDescent="0.2">
      <c r="A43" s="156" t="s">
        <v>560</v>
      </c>
      <c r="B43" s="157"/>
      <c r="C43" s="142"/>
      <c r="D43" s="143"/>
      <c r="E43" s="144"/>
      <c r="F43" s="139"/>
      <c r="G43" s="139"/>
    </row>
    <row r="44" spans="1:7" x14ac:dyDescent="0.2">
      <c r="A44" s="732" t="s">
        <v>271</v>
      </c>
      <c r="B44" s="733"/>
      <c r="C44" s="154"/>
      <c r="D44" s="154"/>
      <c r="E44" s="155"/>
      <c r="F44" s="139"/>
      <c r="G44" s="139"/>
    </row>
    <row r="45" spans="1:7" x14ac:dyDescent="0.2">
      <c r="A45" s="156" t="s">
        <v>561</v>
      </c>
      <c r="B45" s="157"/>
      <c r="C45" s="142"/>
      <c r="D45" s="143"/>
      <c r="E45" s="144"/>
      <c r="F45" s="139"/>
      <c r="G45" s="139"/>
    </row>
    <row r="46" spans="1:7" x14ac:dyDescent="0.2">
      <c r="A46" s="732" t="s">
        <v>271</v>
      </c>
      <c r="B46" s="733"/>
      <c r="C46" s="154"/>
      <c r="D46" s="154"/>
      <c r="E46" s="155"/>
      <c r="F46" s="139"/>
      <c r="G46" s="139"/>
    </row>
    <row r="47" spans="1:7" x14ac:dyDescent="0.2">
      <c r="A47" s="716" t="s">
        <v>562</v>
      </c>
      <c r="B47" s="717"/>
      <c r="C47" s="158"/>
      <c r="D47" s="158"/>
      <c r="E47" s="159"/>
      <c r="F47" s="139"/>
      <c r="G47" s="139"/>
    </row>
    <row r="48" spans="1:7" x14ac:dyDescent="0.2">
      <c r="A48" s="716" t="s">
        <v>563</v>
      </c>
      <c r="B48" s="717"/>
      <c r="C48" s="158"/>
      <c r="D48" s="158"/>
      <c r="E48" s="159"/>
      <c r="F48" s="139"/>
      <c r="G48" s="139"/>
    </row>
    <row r="49" spans="1:23" x14ac:dyDescent="0.2">
      <c r="A49" s="716" t="s">
        <v>564</v>
      </c>
      <c r="B49" s="717"/>
      <c r="C49" s="158"/>
      <c r="D49" s="158"/>
      <c r="E49" s="159"/>
      <c r="F49" s="139"/>
      <c r="G49" s="139"/>
    </row>
    <row r="50" spans="1:23" x14ac:dyDescent="0.2">
      <c r="A50" s="716" t="s">
        <v>565</v>
      </c>
      <c r="B50" s="717"/>
      <c r="C50" s="158"/>
      <c r="D50" s="158"/>
      <c r="E50" s="159"/>
      <c r="F50" s="139"/>
      <c r="G50" s="139"/>
    </row>
    <row r="51" spans="1:23" ht="13.5" thickBot="1" x14ac:dyDescent="0.25">
      <c r="A51" s="664" t="s">
        <v>566</v>
      </c>
      <c r="B51" s="665"/>
      <c r="C51" s="160"/>
      <c r="D51" s="160"/>
      <c r="E51" s="161"/>
      <c r="F51" s="139"/>
      <c r="G51" s="139"/>
    </row>
    <row r="52" spans="1:23" ht="13.5" thickTop="1" x14ac:dyDescent="0.2">
      <c r="A52" s="718" t="s">
        <v>567</v>
      </c>
      <c r="B52" s="719"/>
      <c r="C52" s="162">
        <f>C39+C41+C43+C45+C47+C48+C49+C50+C51</f>
        <v>0</v>
      </c>
      <c r="D52" s="162">
        <f>D39+D41+D43+D45+D47+D48+D49+D50+D51</f>
        <v>0</v>
      </c>
      <c r="E52" s="163">
        <f>E39+E41+E43+E45+E47+E48+E49+E50+E51</f>
        <v>0</v>
      </c>
      <c r="F52" s="139"/>
      <c r="G52" s="139"/>
    </row>
    <row r="53" spans="1:23" ht="13.5" thickBot="1" x14ac:dyDescent="0.25">
      <c r="A53" s="720" t="s">
        <v>568</v>
      </c>
      <c r="B53" s="721"/>
      <c r="C53" s="164">
        <f>C40+C42+C44+C46</f>
        <v>0</v>
      </c>
      <c r="D53" s="164">
        <f>D40+D42+D44+D46</f>
        <v>0</v>
      </c>
      <c r="E53" s="165">
        <f>E40+E42+E44+E46</f>
        <v>0</v>
      </c>
      <c r="F53" s="139"/>
      <c r="G53" s="139"/>
    </row>
    <row r="54" spans="1:23" ht="13.5" thickBot="1" x14ac:dyDescent="0.25">
      <c r="A54" s="722" t="s">
        <v>569</v>
      </c>
      <c r="B54" s="722"/>
      <c r="C54" s="722"/>
      <c r="D54" s="722"/>
      <c r="E54" s="722"/>
      <c r="F54" s="139"/>
      <c r="G54" s="139"/>
    </row>
    <row r="55" spans="1:23" s="167" customFormat="1" ht="13.5" thickTop="1" x14ac:dyDescent="0.2">
      <c r="A55" s="710" t="s">
        <v>570</v>
      </c>
      <c r="B55" s="711"/>
      <c r="C55" s="711"/>
      <c r="D55" s="711"/>
      <c r="E55" s="712"/>
      <c r="F55" s="139"/>
      <c r="G55" s="139"/>
      <c r="H55" s="166"/>
      <c r="I55" s="116"/>
      <c r="J55" s="116"/>
      <c r="K55" s="116"/>
      <c r="L55" s="116"/>
      <c r="M55" s="116"/>
      <c r="N55" s="116"/>
      <c r="O55" s="116"/>
      <c r="P55" s="116"/>
      <c r="Q55" s="116"/>
      <c r="R55" s="116"/>
      <c r="S55" s="116"/>
      <c r="T55" s="116"/>
      <c r="U55" s="116"/>
      <c r="V55" s="116"/>
      <c r="W55" s="116"/>
    </row>
    <row r="56" spans="1:23" x14ac:dyDescent="0.2">
      <c r="A56" s="723"/>
      <c r="B56" s="724"/>
      <c r="C56" s="724"/>
      <c r="D56" s="724"/>
      <c r="E56" s="725"/>
      <c r="F56" s="139"/>
      <c r="G56" s="139"/>
      <c r="H56" s="166"/>
    </row>
    <row r="57" spans="1:23" x14ac:dyDescent="0.2">
      <c r="A57" s="726"/>
      <c r="B57" s="727"/>
      <c r="C57" s="727"/>
      <c r="D57" s="727"/>
      <c r="E57" s="728"/>
      <c r="F57" s="139"/>
      <c r="G57" s="139"/>
      <c r="H57" s="166"/>
    </row>
    <row r="58" spans="1:23" x14ac:dyDescent="0.2">
      <c r="A58" s="726"/>
      <c r="B58" s="727"/>
      <c r="C58" s="727"/>
      <c r="D58" s="727"/>
      <c r="E58" s="728"/>
      <c r="F58" s="139"/>
      <c r="G58" s="139"/>
      <c r="H58" s="166"/>
    </row>
    <row r="59" spans="1:23" x14ac:dyDescent="0.2">
      <c r="A59" s="726"/>
      <c r="B59" s="727"/>
      <c r="C59" s="727"/>
      <c r="D59" s="727"/>
      <c r="E59" s="728"/>
      <c r="F59" s="139"/>
      <c r="G59" s="139"/>
      <c r="H59" s="166"/>
    </row>
    <row r="60" spans="1:23" x14ac:dyDescent="0.2">
      <c r="A60" s="726"/>
      <c r="B60" s="727"/>
      <c r="C60" s="727"/>
      <c r="D60" s="727"/>
      <c r="E60" s="728"/>
      <c r="F60" s="139"/>
      <c r="G60" s="139"/>
      <c r="H60" s="166"/>
    </row>
    <row r="61" spans="1:23" x14ac:dyDescent="0.2">
      <c r="A61" s="726"/>
      <c r="B61" s="727"/>
      <c r="C61" s="727"/>
      <c r="D61" s="727"/>
      <c r="E61" s="728"/>
      <c r="F61" s="139"/>
      <c r="G61" s="139"/>
      <c r="H61" s="166"/>
    </row>
    <row r="62" spans="1:23" x14ac:dyDescent="0.2">
      <c r="A62" s="726"/>
      <c r="B62" s="727"/>
      <c r="C62" s="727"/>
      <c r="D62" s="727"/>
      <c r="E62" s="728"/>
      <c r="F62" s="139"/>
      <c r="G62" s="139"/>
      <c r="H62" s="166"/>
    </row>
    <row r="63" spans="1:23" x14ac:dyDescent="0.2">
      <c r="A63" s="726"/>
      <c r="B63" s="727"/>
      <c r="C63" s="727"/>
      <c r="D63" s="727"/>
      <c r="E63" s="728"/>
      <c r="F63" s="139"/>
      <c r="G63" s="139"/>
      <c r="H63" s="166"/>
    </row>
    <row r="64" spans="1:23" x14ac:dyDescent="0.2">
      <c r="A64" s="726"/>
      <c r="B64" s="727"/>
      <c r="C64" s="727"/>
      <c r="D64" s="727"/>
      <c r="E64" s="728"/>
      <c r="F64" s="139"/>
      <c r="G64" s="139"/>
      <c r="H64" s="166"/>
    </row>
    <row r="65" spans="1:23" x14ac:dyDescent="0.2">
      <c r="A65" s="726"/>
      <c r="B65" s="727"/>
      <c r="C65" s="727"/>
      <c r="D65" s="727"/>
      <c r="E65" s="728"/>
      <c r="F65" s="139"/>
      <c r="G65" s="139"/>
      <c r="H65" s="166"/>
    </row>
    <row r="66" spans="1:23" x14ac:dyDescent="0.2">
      <c r="A66" s="726"/>
      <c r="B66" s="727"/>
      <c r="C66" s="727"/>
      <c r="D66" s="727"/>
      <c r="E66" s="728"/>
      <c r="F66" s="139"/>
      <c r="G66" s="139"/>
      <c r="H66" s="166"/>
    </row>
    <row r="67" spans="1:23" x14ac:dyDescent="0.2">
      <c r="A67" s="726"/>
      <c r="B67" s="727"/>
      <c r="C67" s="727"/>
      <c r="D67" s="727"/>
      <c r="E67" s="728"/>
      <c r="F67" s="139"/>
      <c r="G67" s="139"/>
      <c r="H67" s="166"/>
    </row>
    <row r="68" spans="1:23" s="168" customFormat="1" ht="13.5" thickBot="1" x14ac:dyDescent="0.25">
      <c r="A68" s="729"/>
      <c r="B68" s="730"/>
      <c r="C68" s="730"/>
      <c r="D68" s="730"/>
      <c r="E68" s="731"/>
      <c r="F68" s="139"/>
      <c r="G68" s="139"/>
      <c r="H68" s="166"/>
      <c r="I68" s="116"/>
      <c r="J68" s="116"/>
      <c r="K68" s="116"/>
      <c r="L68" s="116"/>
      <c r="M68" s="116"/>
      <c r="N68" s="116"/>
      <c r="O68" s="116"/>
      <c r="P68" s="116"/>
      <c r="Q68" s="116"/>
      <c r="R68" s="116"/>
      <c r="S68" s="116"/>
      <c r="T68" s="116"/>
      <c r="U68" s="116"/>
      <c r="V68" s="116"/>
      <c r="W68" s="116"/>
    </row>
    <row r="69" spans="1:23" ht="13.5" thickBot="1" x14ac:dyDescent="0.25">
      <c r="A69" s="1308"/>
      <c r="B69" s="1308"/>
      <c r="C69" s="1308"/>
      <c r="D69" s="1308"/>
      <c r="E69" s="1308"/>
      <c r="F69" s="139"/>
      <c r="G69" s="139"/>
      <c r="H69" s="166"/>
    </row>
    <row r="70" spans="1:23" x14ac:dyDescent="0.2">
      <c r="A70" s="1309" t="s">
        <v>281</v>
      </c>
      <c r="B70" s="1310"/>
      <c r="C70" s="1310"/>
      <c r="D70" s="1310"/>
      <c r="E70" s="1311"/>
      <c r="F70" s="139"/>
      <c r="G70" s="139"/>
    </row>
    <row r="71" spans="1:23" x14ac:dyDescent="0.2">
      <c r="A71" s="1294"/>
      <c r="B71" s="1295"/>
      <c r="C71" s="169" t="s">
        <v>282</v>
      </c>
      <c r="D71" s="170" t="s">
        <v>282</v>
      </c>
      <c r="E71" s="171" t="s">
        <v>283</v>
      </c>
      <c r="F71" s="139"/>
      <c r="G71" s="139"/>
    </row>
    <row r="72" spans="1:23" x14ac:dyDescent="0.2">
      <c r="A72" s="172" t="s">
        <v>571</v>
      </c>
      <c r="B72" s="173"/>
      <c r="C72" s="174"/>
      <c r="D72" s="175"/>
      <c r="E72" s="176"/>
      <c r="F72" s="139"/>
      <c r="G72" s="139"/>
    </row>
    <row r="73" spans="1:23" x14ac:dyDescent="0.2">
      <c r="A73" s="716" t="s">
        <v>287</v>
      </c>
      <c r="B73" s="717"/>
      <c r="C73" s="177"/>
      <c r="D73" s="713"/>
      <c r="E73" s="714"/>
      <c r="F73" s="139"/>
      <c r="G73" s="139"/>
    </row>
    <row r="74" spans="1:23" ht="13.5" thickBot="1" x14ac:dyDescent="0.25">
      <c r="A74" s="178" t="s">
        <v>289</v>
      </c>
      <c r="B74" s="179"/>
      <c r="C74" s="180"/>
      <c r="D74" s="181"/>
      <c r="E74" s="182"/>
      <c r="F74" s="139"/>
      <c r="G74" s="139"/>
    </row>
    <row r="75" spans="1:23" ht="13.5" thickBot="1" x14ac:dyDescent="0.25">
      <c r="A75" s="715"/>
      <c r="B75" s="715"/>
      <c r="C75" s="715"/>
      <c r="D75" s="715"/>
      <c r="E75" s="715"/>
      <c r="F75" s="139"/>
      <c r="G75" s="139"/>
      <c r="H75" s="166"/>
    </row>
    <row r="76" spans="1:23" x14ac:dyDescent="0.2">
      <c r="A76" s="1296" t="s">
        <v>292</v>
      </c>
      <c r="B76" s="1297"/>
      <c r="C76" s="1297"/>
      <c r="D76" s="1297"/>
      <c r="E76" s="1298"/>
      <c r="F76" s="139"/>
      <c r="G76" s="139"/>
    </row>
    <row r="77" spans="1:23" x14ac:dyDescent="0.2">
      <c r="A77" s="183" t="s">
        <v>293</v>
      </c>
      <c r="B77" s="1299" t="s">
        <v>572</v>
      </c>
      <c r="C77" s="1300"/>
      <c r="D77" s="1299" t="s">
        <v>573</v>
      </c>
      <c r="E77" s="1301"/>
    </row>
    <row r="78" spans="1:23" x14ac:dyDescent="0.2">
      <c r="A78" s="145"/>
      <c r="B78" s="1302" t="s">
        <v>574</v>
      </c>
      <c r="C78" s="1303"/>
      <c r="D78" s="1299" t="s">
        <v>575</v>
      </c>
      <c r="E78" s="1301"/>
    </row>
    <row r="79" spans="1:23" x14ac:dyDescent="0.2">
      <c r="A79" s="184" t="s">
        <v>298</v>
      </c>
      <c r="B79" s="1289"/>
      <c r="C79" s="1290"/>
      <c r="D79" s="1289"/>
      <c r="E79" s="1291"/>
    </row>
    <row r="80" spans="1:23" x14ac:dyDescent="0.2">
      <c r="A80" s="185" t="s">
        <v>299</v>
      </c>
      <c r="B80" s="1289"/>
      <c r="C80" s="1290"/>
      <c r="D80" s="1289"/>
      <c r="E80" s="1291"/>
    </row>
    <row r="81" spans="1:5" x14ac:dyDescent="0.2">
      <c r="A81" s="186" t="s">
        <v>300</v>
      </c>
      <c r="B81" s="1292"/>
      <c r="C81" s="1293"/>
      <c r="D81" s="1289"/>
      <c r="E81" s="1291"/>
    </row>
    <row r="82" spans="1:5" ht="13.5" thickBot="1" x14ac:dyDescent="0.25">
      <c r="A82" s="187" t="s">
        <v>301</v>
      </c>
      <c r="B82" s="1285"/>
      <c r="C82" s="1286"/>
      <c r="D82" s="1287"/>
      <c r="E82" s="1288"/>
    </row>
    <row r="83" spans="1:5" x14ac:dyDescent="0.2">
      <c r="A83" s="116" t="s">
        <v>576</v>
      </c>
    </row>
  </sheetData>
  <mergeCells count="39">
    <mergeCell ref="B1:E1"/>
    <mergeCell ref="A9:B9"/>
    <mergeCell ref="D9:E9"/>
    <mergeCell ref="A11:E11"/>
    <mergeCell ref="A12:B12"/>
    <mergeCell ref="A13:B13"/>
    <mergeCell ref="A14:B14"/>
    <mergeCell ref="A15:B15"/>
    <mergeCell ref="A16:B16"/>
    <mergeCell ref="A17:B17"/>
    <mergeCell ref="A18:B18"/>
    <mergeCell ref="A19:B19"/>
    <mergeCell ref="A20:B20"/>
    <mergeCell ref="A21:B21"/>
    <mergeCell ref="A22:B22"/>
    <mergeCell ref="A23:B23"/>
    <mergeCell ref="A25:E25"/>
    <mergeCell ref="A26:B26"/>
    <mergeCell ref="A38:E38"/>
    <mergeCell ref="A39:B39"/>
    <mergeCell ref="A40:B40"/>
    <mergeCell ref="A41:B41"/>
    <mergeCell ref="A42:B42"/>
    <mergeCell ref="A69:E69"/>
    <mergeCell ref="A70:E70"/>
    <mergeCell ref="A71:B71"/>
    <mergeCell ref="A76:E76"/>
    <mergeCell ref="B77:C77"/>
    <mergeCell ref="D77:E77"/>
    <mergeCell ref="B78:C78"/>
    <mergeCell ref="D78:E78"/>
    <mergeCell ref="B82:C82"/>
    <mergeCell ref="D82:E82"/>
    <mergeCell ref="B79:C79"/>
    <mergeCell ref="D79:E79"/>
    <mergeCell ref="B80:C80"/>
    <mergeCell ref="D80:E80"/>
    <mergeCell ref="B81:C81"/>
    <mergeCell ref="D81:E81"/>
  </mergeCells>
  <pageMargins left="0.47" right="0.25" top="0.68" bottom="0.5" header="0.37" footer="0.5"/>
  <pageSetup scale="76" fitToHeight="2"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tint="-0.249977111117893"/>
  </sheetPr>
  <dimension ref="A1:K2262"/>
  <sheetViews>
    <sheetView topLeftCell="C1" zoomScaleNormal="100" zoomScaleSheetLayoutView="130" workbookViewId="0">
      <selection activeCell="F18" sqref="F18"/>
    </sheetView>
  </sheetViews>
  <sheetFormatPr defaultColWidth="0" defaultRowHeight="0" customHeight="1" zeroHeight="1" x14ac:dyDescent="0.25"/>
  <cols>
    <col min="1" max="1" width="2.7109375" style="298" bestFit="1" customWidth="1"/>
    <col min="2" max="3" width="15" style="278" customWidth="1"/>
    <col min="4" max="4" width="15.140625" style="275" customWidth="1"/>
    <col min="5" max="5" width="2.85546875" style="350" bestFit="1" customWidth="1"/>
    <col min="6" max="6" width="45.140625" style="275" bestFit="1" customWidth="1"/>
    <col min="7" max="9" width="15.28515625" style="275" customWidth="1"/>
    <col min="10" max="10" width="2.7109375" style="298" bestFit="1" customWidth="1"/>
    <col min="11" max="11" width="0" style="275" hidden="1" customWidth="1"/>
    <col min="12" max="16384" width="9.140625" style="275" hidden="1"/>
  </cols>
  <sheetData>
    <row r="1" spans="1:11" ht="15.75" x14ac:dyDescent="0.25">
      <c r="D1" s="955" t="s">
        <v>37</v>
      </c>
      <c r="E1" s="955"/>
      <c r="F1" s="955"/>
      <c r="G1" s="955"/>
    </row>
    <row r="2" spans="1:11" ht="15.75" x14ac:dyDescent="0.25">
      <c r="B2" s="294" t="s">
        <v>0</v>
      </c>
      <c r="D2" s="932" t="s">
        <v>38</v>
      </c>
      <c r="E2" s="932"/>
      <c r="F2" s="932"/>
      <c r="G2" s="932"/>
    </row>
    <row r="3" spans="1:11" ht="15.75" x14ac:dyDescent="0.25">
      <c r="B3" s="294" t="s">
        <v>39</v>
      </c>
      <c r="E3" s="956" t="s">
        <v>3</v>
      </c>
      <c r="F3" s="956"/>
      <c r="H3" s="956" t="s">
        <v>5</v>
      </c>
      <c r="I3" s="956"/>
    </row>
    <row r="4" spans="1:11" ht="15.75" x14ac:dyDescent="0.25">
      <c r="A4" s="416"/>
      <c r="B4" s="415"/>
      <c r="C4" s="415"/>
      <c r="D4" s="773" t="s">
        <v>40</v>
      </c>
      <c r="E4" s="773"/>
      <c r="F4" s="773"/>
      <c r="G4" s="773"/>
      <c r="H4" s="957" t="s">
        <v>41</v>
      </c>
      <c r="I4" s="957"/>
      <c r="J4" s="583"/>
    </row>
    <row r="5" spans="1:11" s="347" customFormat="1" ht="12.4" customHeight="1" x14ac:dyDescent="0.25">
      <c r="A5" s="937"/>
      <c r="B5" s="755" t="s">
        <v>7</v>
      </c>
      <c r="C5" s="756"/>
      <c r="D5" s="757"/>
      <c r="E5" s="766" t="s">
        <v>42</v>
      </c>
      <c r="F5" s="767"/>
      <c r="G5" s="774" t="s">
        <v>43</v>
      </c>
      <c r="H5" s="775"/>
      <c r="I5" s="776"/>
      <c r="J5" s="670"/>
    </row>
    <row r="6" spans="1:11" s="347" customFormat="1" ht="12.4" customHeight="1" x14ac:dyDescent="0.2">
      <c r="A6" s="938"/>
      <c r="B6" s="758" t="s">
        <v>10</v>
      </c>
      <c r="C6" s="759"/>
      <c r="D6" s="417" t="s">
        <v>44</v>
      </c>
      <c r="E6" s="768"/>
      <c r="F6" s="769"/>
      <c r="G6" s="777"/>
      <c r="H6" s="778"/>
      <c r="I6" s="779"/>
      <c r="J6" s="671"/>
    </row>
    <row r="7" spans="1:11" s="347" customFormat="1" ht="12.4" customHeight="1" x14ac:dyDescent="0.2">
      <c r="A7" s="938"/>
      <c r="B7" s="417" t="s">
        <v>45</v>
      </c>
      <c r="C7" s="417" t="s">
        <v>46</v>
      </c>
      <c r="D7" s="418" t="s">
        <v>47</v>
      </c>
      <c r="E7" s="768"/>
      <c r="F7" s="769"/>
      <c r="G7" s="417" t="s">
        <v>48</v>
      </c>
      <c r="H7" s="417" t="s">
        <v>49</v>
      </c>
      <c r="I7" s="417" t="s">
        <v>50</v>
      </c>
      <c r="J7" s="671"/>
    </row>
    <row r="8" spans="1:11" s="347" customFormat="1" ht="12.4" customHeight="1" x14ac:dyDescent="0.2">
      <c r="A8" s="939"/>
      <c r="B8" s="419" t="s">
        <v>51</v>
      </c>
      <c r="C8" s="419" t="s">
        <v>52</v>
      </c>
      <c r="D8" s="420" t="s">
        <v>53</v>
      </c>
      <c r="E8" s="770"/>
      <c r="F8" s="771"/>
      <c r="G8" s="419" t="s">
        <v>54</v>
      </c>
      <c r="H8" s="419" t="s">
        <v>55</v>
      </c>
      <c r="I8" s="419" t="s">
        <v>56</v>
      </c>
      <c r="J8" s="672"/>
    </row>
    <row r="9" spans="1:11" s="404" customFormat="1" ht="12" customHeight="1" x14ac:dyDescent="0.2">
      <c r="A9" s="310">
        <v>1</v>
      </c>
      <c r="B9" s="772"/>
      <c r="C9" s="772"/>
      <c r="D9" s="772"/>
      <c r="E9" s="310">
        <v>1</v>
      </c>
      <c r="F9" s="290" t="s">
        <v>57</v>
      </c>
      <c r="G9" s="293"/>
      <c r="H9" s="293"/>
      <c r="I9" s="293"/>
      <c r="J9" s="310">
        <v>1</v>
      </c>
      <c r="K9" s="414"/>
    </row>
    <row r="10" spans="1:11" s="404" customFormat="1" ht="12" customHeight="1" x14ac:dyDescent="0.2">
      <c r="A10" s="290">
        <v>2</v>
      </c>
      <c r="B10" s="329">
        <v>208485</v>
      </c>
      <c r="C10" s="329">
        <v>258660</v>
      </c>
      <c r="D10" s="329">
        <v>262000</v>
      </c>
      <c r="E10" s="290">
        <v>2</v>
      </c>
      <c r="F10" s="334" t="s">
        <v>58</v>
      </c>
      <c r="G10" s="329">
        <v>264800</v>
      </c>
      <c r="H10" s="329">
        <v>264800</v>
      </c>
      <c r="I10" s="329">
        <v>264800</v>
      </c>
      <c r="J10" s="290">
        <v>2</v>
      </c>
      <c r="K10" s="414"/>
    </row>
    <row r="11" spans="1:11" s="404" customFormat="1" ht="12" customHeight="1" x14ac:dyDescent="0.2">
      <c r="A11" s="290">
        <v>3</v>
      </c>
      <c r="B11" s="329">
        <v>123006</v>
      </c>
      <c r="C11" s="329">
        <v>152609</v>
      </c>
      <c r="D11" s="329">
        <v>156000</v>
      </c>
      <c r="E11" s="290">
        <v>3</v>
      </c>
      <c r="F11" s="334" t="s">
        <v>59</v>
      </c>
      <c r="G11" s="329">
        <v>158000</v>
      </c>
      <c r="H11" s="329">
        <v>158000</v>
      </c>
      <c r="I11" s="329">
        <v>158000</v>
      </c>
      <c r="J11" s="290">
        <v>3</v>
      </c>
      <c r="K11" s="414"/>
    </row>
    <row r="12" spans="1:11" s="404" customFormat="1" ht="12" customHeight="1" x14ac:dyDescent="0.2">
      <c r="A12" s="290">
        <v>4</v>
      </c>
      <c r="B12" s="329"/>
      <c r="C12" s="329"/>
      <c r="D12" s="329"/>
      <c r="E12" s="290">
        <v>4</v>
      </c>
      <c r="F12" s="334"/>
      <c r="G12" s="329"/>
      <c r="H12" s="329"/>
      <c r="I12" s="329"/>
      <c r="J12" s="290">
        <v>4</v>
      </c>
      <c r="K12" s="414"/>
    </row>
    <row r="13" spans="1:11" s="404" customFormat="1" ht="12" customHeight="1" x14ac:dyDescent="0.2">
      <c r="A13" s="290">
        <v>5</v>
      </c>
      <c r="B13" s="329"/>
      <c r="C13" s="329"/>
      <c r="D13" s="329"/>
      <c r="E13" s="290">
        <v>5</v>
      </c>
      <c r="F13" s="334"/>
      <c r="G13" s="329"/>
      <c r="H13" s="329"/>
      <c r="I13" s="329"/>
      <c r="J13" s="290">
        <v>5</v>
      </c>
      <c r="K13" s="414"/>
    </row>
    <row r="14" spans="1:11" s="404" customFormat="1" ht="12" customHeight="1" x14ac:dyDescent="0.2">
      <c r="A14" s="290">
        <v>6</v>
      </c>
      <c r="B14" s="329"/>
      <c r="C14" s="329"/>
      <c r="D14" s="329"/>
      <c r="E14" s="290">
        <v>6</v>
      </c>
      <c r="F14" s="334"/>
      <c r="G14" s="329"/>
      <c r="H14" s="329"/>
      <c r="I14" s="329"/>
      <c r="J14" s="290">
        <v>6</v>
      </c>
      <c r="K14" s="414"/>
    </row>
    <row r="15" spans="1:11" s="404" customFormat="1" ht="12" customHeight="1" x14ac:dyDescent="0.2">
      <c r="A15" s="290">
        <v>7</v>
      </c>
      <c r="B15" s="329"/>
      <c r="C15" s="329"/>
      <c r="D15" s="329"/>
      <c r="E15" s="290">
        <v>7</v>
      </c>
      <c r="F15" s="334"/>
      <c r="G15" s="329"/>
      <c r="H15" s="329"/>
      <c r="I15" s="329"/>
      <c r="J15" s="290">
        <v>7</v>
      </c>
      <c r="K15" s="414"/>
    </row>
    <row r="16" spans="1:11" s="406" customFormat="1" ht="12.75" x14ac:dyDescent="0.2">
      <c r="A16" s="290">
        <v>8</v>
      </c>
      <c r="B16" s="412">
        <f>SUM(B10:B15)</f>
        <v>331491</v>
      </c>
      <c r="C16" s="412">
        <f>SUM(C10:C15)</f>
        <v>411269</v>
      </c>
      <c r="D16" s="412">
        <f>SUM(D10:D15)</f>
        <v>418000</v>
      </c>
      <c r="E16" s="290">
        <v>8</v>
      </c>
      <c r="F16" s="413" t="s">
        <v>60</v>
      </c>
      <c r="G16" s="412">
        <f>SUM(G10:G15)</f>
        <v>422800</v>
      </c>
      <c r="H16" s="412">
        <f>SUM(H10:H15)</f>
        <v>422800</v>
      </c>
      <c r="I16" s="412">
        <f>SUM(I10:I15)</f>
        <v>422800</v>
      </c>
      <c r="J16" s="290">
        <v>8</v>
      </c>
      <c r="K16" s="407"/>
    </row>
    <row r="17" spans="1:11" s="406" customFormat="1" ht="12.75" x14ac:dyDescent="0.2">
      <c r="A17" s="290">
        <v>9</v>
      </c>
      <c r="B17" s="412">
        <v>4</v>
      </c>
      <c r="C17" s="412">
        <v>5</v>
      </c>
      <c r="D17" s="412">
        <v>5</v>
      </c>
      <c r="E17" s="290">
        <v>9</v>
      </c>
      <c r="F17" s="413" t="s">
        <v>61</v>
      </c>
      <c r="G17" s="412">
        <v>5</v>
      </c>
      <c r="H17" s="412">
        <v>5</v>
      </c>
      <c r="I17" s="412">
        <v>5</v>
      </c>
      <c r="J17" s="290">
        <v>9</v>
      </c>
      <c r="K17" s="407"/>
    </row>
    <row r="18" spans="1:11" s="404" customFormat="1" ht="12" customHeight="1" x14ac:dyDescent="0.2">
      <c r="A18" s="310">
        <v>10</v>
      </c>
      <c r="B18" s="287"/>
      <c r="C18" s="287"/>
      <c r="D18" s="287"/>
      <c r="E18" s="310">
        <v>10</v>
      </c>
      <c r="F18" s="290" t="s">
        <v>62</v>
      </c>
      <c r="G18" s="628"/>
      <c r="H18" s="629"/>
      <c r="I18" s="630"/>
      <c r="J18" s="310">
        <v>10</v>
      </c>
      <c r="K18" s="414"/>
    </row>
    <row r="19" spans="1:11" s="404" customFormat="1" ht="12" customHeight="1" x14ac:dyDescent="0.2">
      <c r="A19" s="290">
        <v>11</v>
      </c>
      <c r="B19" s="329">
        <v>2652</v>
      </c>
      <c r="C19" s="329">
        <v>2586</v>
      </c>
      <c r="D19" s="329">
        <v>2800</v>
      </c>
      <c r="E19" s="290">
        <v>11</v>
      </c>
      <c r="F19" s="334" t="s">
        <v>63</v>
      </c>
      <c r="G19" s="329">
        <v>3000</v>
      </c>
      <c r="H19" s="329">
        <v>3000</v>
      </c>
      <c r="I19" s="329">
        <v>3000</v>
      </c>
      <c r="J19" s="290">
        <v>11</v>
      </c>
      <c r="K19" s="414"/>
    </row>
    <row r="20" spans="1:11" s="404" customFormat="1" ht="12" customHeight="1" x14ac:dyDescent="0.2">
      <c r="A20" s="290">
        <v>12</v>
      </c>
      <c r="B20" s="329">
        <v>6188</v>
      </c>
      <c r="C20" s="329">
        <v>6229</v>
      </c>
      <c r="D20" s="329">
        <v>6500</v>
      </c>
      <c r="E20" s="290">
        <v>12</v>
      </c>
      <c r="F20" s="334" t="s">
        <v>64</v>
      </c>
      <c r="G20" s="329">
        <v>6740</v>
      </c>
      <c r="H20" s="329">
        <v>6740</v>
      </c>
      <c r="I20" s="329">
        <v>6740</v>
      </c>
      <c r="J20" s="290">
        <v>12</v>
      </c>
      <c r="K20" s="414"/>
    </row>
    <row r="21" spans="1:11" s="404" customFormat="1" ht="12" customHeight="1" x14ac:dyDescent="0.2">
      <c r="A21" s="290">
        <v>13</v>
      </c>
      <c r="B21" s="329">
        <v>31999</v>
      </c>
      <c r="C21" s="329">
        <v>33844</v>
      </c>
      <c r="D21" s="329">
        <v>39500</v>
      </c>
      <c r="E21" s="290">
        <v>13</v>
      </c>
      <c r="F21" s="334" t="s">
        <v>65</v>
      </c>
      <c r="G21" s="329">
        <v>35000</v>
      </c>
      <c r="H21" s="329">
        <v>35000</v>
      </c>
      <c r="I21" s="329">
        <v>35000</v>
      </c>
      <c r="J21" s="290">
        <v>13</v>
      </c>
      <c r="K21" s="414"/>
    </row>
    <row r="22" spans="1:11" s="404" customFormat="1" ht="12" customHeight="1" x14ac:dyDescent="0.2">
      <c r="A22" s="290">
        <v>14</v>
      </c>
      <c r="B22" s="329">
        <v>38456</v>
      </c>
      <c r="C22" s="329">
        <v>26886</v>
      </c>
      <c r="D22" s="329">
        <v>40000</v>
      </c>
      <c r="E22" s="290">
        <v>14</v>
      </c>
      <c r="F22" s="334" t="s">
        <v>66</v>
      </c>
      <c r="G22" s="329">
        <v>46000</v>
      </c>
      <c r="H22" s="329">
        <v>46000</v>
      </c>
      <c r="I22" s="329">
        <v>46000</v>
      </c>
      <c r="J22" s="290">
        <v>14</v>
      </c>
      <c r="K22" s="414"/>
    </row>
    <row r="23" spans="1:11" s="404" customFormat="1" ht="12" customHeight="1" x14ac:dyDescent="0.2">
      <c r="A23" s="290">
        <v>15</v>
      </c>
      <c r="B23" s="329">
        <v>7700</v>
      </c>
      <c r="C23" s="329">
        <v>7820</v>
      </c>
      <c r="D23" s="329">
        <v>8000</v>
      </c>
      <c r="E23" s="290">
        <v>15</v>
      </c>
      <c r="F23" s="334" t="s">
        <v>67</v>
      </c>
      <c r="G23" s="329">
        <v>8600</v>
      </c>
      <c r="H23" s="329">
        <v>8000</v>
      </c>
      <c r="I23" s="329">
        <v>8000</v>
      </c>
      <c r="J23" s="290">
        <v>15</v>
      </c>
      <c r="K23" s="414"/>
    </row>
    <row r="24" spans="1:11" s="404" customFormat="1" ht="12" customHeight="1" x14ac:dyDescent="0.2">
      <c r="A24" s="290">
        <v>16</v>
      </c>
      <c r="B24" s="329"/>
      <c r="C24" s="329"/>
      <c r="D24" s="329"/>
      <c r="E24" s="290">
        <v>16</v>
      </c>
      <c r="F24" s="334"/>
      <c r="G24" s="329"/>
      <c r="H24" s="329"/>
      <c r="I24" s="329"/>
      <c r="J24" s="290">
        <v>16</v>
      </c>
      <c r="K24" s="414"/>
    </row>
    <row r="25" spans="1:11" s="404" customFormat="1" ht="12" customHeight="1" x14ac:dyDescent="0.2">
      <c r="A25" s="290">
        <v>17</v>
      </c>
      <c r="B25" s="329"/>
      <c r="C25" s="329"/>
      <c r="D25" s="329"/>
      <c r="E25" s="290">
        <v>17</v>
      </c>
      <c r="F25" s="334"/>
      <c r="G25" s="329"/>
      <c r="H25" s="329"/>
      <c r="I25" s="329"/>
      <c r="J25" s="290">
        <v>17</v>
      </c>
      <c r="K25" s="414"/>
    </row>
    <row r="26" spans="1:11" s="404" customFormat="1" ht="12" customHeight="1" x14ac:dyDescent="0.2">
      <c r="A26" s="290">
        <v>18</v>
      </c>
      <c r="B26" s="329"/>
      <c r="C26" s="329"/>
      <c r="D26" s="329"/>
      <c r="E26" s="290">
        <v>18</v>
      </c>
      <c r="F26" s="334"/>
      <c r="G26" s="329"/>
      <c r="H26" s="329"/>
      <c r="I26" s="329"/>
      <c r="J26" s="290">
        <v>18</v>
      </c>
      <c r="K26" s="414"/>
    </row>
    <row r="27" spans="1:11" s="404" customFormat="1" ht="12" customHeight="1" x14ac:dyDescent="0.2">
      <c r="A27" s="290">
        <v>19</v>
      </c>
      <c r="B27" s="329"/>
      <c r="C27" s="329"/>
      <c r="D27" s="329"/>
      <c r="E27" s="290">
        <v>19</v>
      </c>
      <c r="F27" s="334"/>
      <c r="G27" s="329"/>
      <c r="H27" s="329"/>
      <c r="I27" s="329"/>
      <c r="J27" s="290">
        <v>19</v>
      </c>
      <c r="K27" s="414"/>
    </row>
    <row r="28" spans="1:11" s="404" customFormat="1" ht="12" customHeight="1" x14ac:dyDescent="0.2">
      <c r="A28" s="290">
        <v>20</v>
      </c>
      <c r="B28" s="329"/>
      <c r="C28" s="329"/>
      <c r="D28" s="329"/>
      <c r="E28" s="290">
        <v>20</v>
      </c>
      <c r="F28" s="334"/>
      <c r="G28" s="329"/>
      <c r="H28" s="329"/>
      <c r="I28" s="329"/>
      <c r="J28" s="290">
        <v>20</v>
      </c>
      <c r="K28" s="414"/>
    </row>
    <row r="29" spans="1:11" s="404" customFormat="1" ht="12" customHeight="1" x14ac:dyDescent="0.2">
      <c r="A29" s="290">
        <v>21</v>
      </c>
      <c r="B29" s="329"/>
      <c r="C29" s="329"/>
      <c r="D29" s="329"/>
      <c r="E29" s="290">
        <v>21</v>
      </c>
      <c r="F29" s="334"/>
      <c r="G29" s="329"/>
      <c r="H29" s="329"/>
      <c r="I29" s="329"/>
      <c r="J29" s="290">
        <v>21</v>
      </c>
      <c r="K29" s="414"/>
    </row>
    <row r="30" spans="1:11" s="404" customFormat="1" ht="12.6" customHeight="1" x14ac:dyDescent="0.2">
      <c r="A30" s="290">
        <v>22</v>
      </c>
      <c r="B30" s="329"/>
      <c r="C30" s="329"/>
      <c r="D30" s="329"/>
      <c r="E30" s="290">
        <v>22</v>
      </c>
      <c r="F30" s="334"/>
      <c r="G30" s="329"/>
      <c r="H30" s="329"/>
      <c r="I30" s="329"/>
      <c r="J30" s="290">
        <v>22</v>
      </c>
      <c r="K30" s="414"/>
    </row>
    <row r="31" spans="1:11" s="404" customFormat="1" ht="12" customHeight="1" x14ac:dyDescent="0.2">
      <c r="A31" s="290">
        <v>23</v>
      </c>
      <c r="B31" s="329"/>
      <c r="C31" s="329"/>
      <c r="D31" s="329"/>
      <c r="E31" s="290">
        <v>23</v>
      </c>
      <c r="F31" s="334"/>
      <c r="G31" s="329"/>
      <c r="H31" s="329"/>
      <c r="I31" s="329"/>
      <c r="J31" s="290">
        <v>23</v>
      </c>
      <c r="K31" s="414"/>
    </row>
    <row r="32" spans="1:11" s="404" customFormat="1" ht="12" customHeight="1" x14ac:dyDescent="0.2">
      <c r="A32" s="290">
        <v>24</v>
      </c>
      <c r="B32" s="329"/>
      <c r="C32" s="329"/>
      <c r="D32" s="329"/>
      <c r="E32" s="290">
        <v>24</v>
      </c>
      <c r="F32" s="334"/>
      <c r="G32" s="329"/>
      <c r="H32" s="329"/>
      <c r="I32" s="329"/>
      <c r="J32" s="290">
        <v>24</v>
      </c>
      <c r="K32" s="414"/>
    </row>
    <row r="33" spans="1:11" s="404" customFormat="1" ht="12" customHeight="1" x14ac:dyDescent="0.2">
      <c r="A33" s="290">
        <v>25</v>
      </c>
      <c r="B33" s="329"/>
      <c r="C33" s="329"/>
      <c r="D33" s="329"/>
      <c r="E33" s="290">
        <v>25</v>
      </c>
      <c r="F33" s="334"/>
      <c r="G33" s="329"/>
      <c r="H33" s="329"/>
      <c r="I33" s="329"/>
      <c r="J33" s="290">
        <v>25</v>
      </c>
      <c r="K33" s="414"/>
    </row>
    <row r="34" spans="1:11" s="404" customFormat="1" ht="12" customHeight="1" x14ac:dyDescent="0.2">
      <c r="A34" s="290">
        <v>26</v>
      </c>
      <c r="B34" s="329"/>
      <c r="C34" s="329"/>
      <c r="D34" s="329"/>
      <c r="E34" s="290">
        <v>26</v>
      </c>
      <c r="F34" s="334"/>
      <c r="G34" s="329"/>
      <c r="H34" s="329"/>
      <c r="I34" s="329"/>
      <c r="J34" s="290">
        <v>26</v>
      </c>
      <c r="K34" s="414"/>
    </row>
    <row r="35" spans="1:11" s="406" customFormat="1" ht="12.75" x14ac:dyDescent="0.2">
      <c r="A35" s="290">
        <v>27</v>
      </c>
      <c r="B35" s="412">
        <f>SUM(B19:B34)</f>
        <v>86995</v>
      </c>
      <c r="C35" s="412">
        <f>SUM(C19:C34)</f>
        <v>77365</v>
      </c>
      <c r="D35" s="412">
        <f>SUM(D19:D34)</f>
        <v>96800</v>
      </c>
      <c r="E35" s="290">
        <v>27</v>
      </c>
      <c r="F35" s="413" t="s">
        <v>68</v>
      </c>
      <c r="G35" s="412">
        <f>SUM(G19:G34)</f>
        <v>99340</v>
      </c>
      <c r="H35" s="412">
        <f>SUM(H19:H34)</f>
        <v>98740</v>
      </c>
      <c r="I35" s="412">
        <f>SUM(I19:I34)</f>
        <v>98740</v>
      </c>
      <c r="J35" s="290">
        <v>27</v>
      </c>
      <c r="K35" s="407"/>
    </row>
    <row r="36" spans="1:11" s="404" customFormat="1" ht="12" customHeight="1" x14ac:dyDescent="0.2">
      <c r="A36" s="310">
        <v>28</v>
      </c>
      <c r="B36" s="287"/>
      <c r="C36" s="287"/>
      <c r="D36" s="287"/>
      <c r="E36" s="310">
        <v>28</v>
      </c>
      <c r="F36" s="290" t="s">
        <v>69</v>
      </c>
      <c r="G36" s="287"/>
      <c r="H36" s="287"/>
      <c r="I36" s="287"/>
      <c r="J36" s="310">
        <v>28</v>
      </c>
      <c r="K36" s="414"/>
    </row>
    <row r="37" spans="1:11" s="404" customFormat="1" ht="12" customHeight="1" x14ac:dyDescent="0.2">
      <c r="A37" s="290">
        <v>29</v>
      </c>
      <c r="B37" s="329">
        <v>1856</v>
      </c>
      <c r="C37" s="329">
        <v>2020</v>
      </c>
      <c r="D37" s="329">
        <v>5000</v>
      </c>
      <c r="E37" s="290">
        <v>29</v>
      </c>
      <c r="F37" s="334" t="s">
        <v>70</v>
      </c>
      <c r="G37" s="329">
        <v>12000</v>
      </c>
      <c r="H37" s="329">
        <v>12000</v>
      </c>
      <c r="I37" s="329">
        <v>12000</v>
      </c>
      <c r="J37" s="290">
        <v>29</v>
      </c>
      <c r="K37" s="414"/>
    </row>
    <row r="38" spans="1:11" s="404" customFormat="1" ht="12" customHeight="1" x14ac:dyDescent="0.2">
      <c r="A38" s="290">
        <v>30</v>
      </c>
      <c r="B38" s="329">
        <v>3700</v>
      </c>
      <c r="C38" s="329">
        <v>4285</v>
      </c>
      <c r="D38" s="329">
        <v>10000</v>
      </c>
      <c r="E38" s="290">
        <v>30</v>
      </c>
      <c r="F38" s="334" t="s">
        <v>71</v>
      </c>
      <c r="G38" s="329">
        <v>24000</v>
      </c>
      <c r="H38" s="329">
        <v>24000</v>
      </c>
      <c r="I38" s="329">
        <v>24000</v>
      </c>
      <c r="J38" s="290">
        <v>30</v>
      </c>
      <c r="K38" s="414"/>
    </row>
    <row r="39" spans="1:11" s="404" customFormat="1" ht="12" customHeight="1" x14ac:dyDescent="0.2">
      <c r="A39" s="290">
        <v>31</v>
      </c>
      <c r="B39" s="329"/>
      <c r="C39" s="329"/>
      <c r="D39" s="329"/>
      <c r="E39" s="290">
        <v>31</v>
      </c>
      <c r="F39" s="334"/>
      <c r="G39" s="329"/>
      <c r="H39" s="329"/>
      <c r="I39" s="329"/>
      <c r="J39" s="290">
        <v>31</v>
      </c>
      <c r="K39" s="414"/>
    </row>
    <row r="40" spans="1:11" s="404" customFormat="1" ht="12" customHeight="1" x14ac:dyDescent="0.2">
      <c r="A40" s="290">
        <v>32</v>
      </c>
      <c r="B40" s="329"/>
      <c r="C40" s="329"/>
      <c r="D40" s="329"/>
      <c r="E40" s="290">
        <v>32</v>
      </c>
      <c r="F40" s="334"/>
      <c r="G40" s="329"/>
      <c r="H40" s="329"/>
      <c r="I40" s="329"/>
      <c r="J40" s="290">
        <v>32</v>
      </c>
      <c r="K40" s="414"/>
    </row>
    <row r="41" spans="1:11" s="404" customFormat="1" ht="12" customHeight="1" x14ac:dyDescent="0.2">
      <c r="A41" s="290">
        <v>33</v>
      </c>
      <c r="B41" s="329"/>
      <c r="C41" s="329"/>
      <c r="D41" s="329"/>
      <c r="E41" s="290">
        <v>33</v>
      </c>
      <c r="F41" s="334"/>
      <c r="G41" s="329"/>
      <c r="H41" s="329"/>
      <c r="I41" s="329"/>
      <c r="J41" s="290">
        <v>33</v>
      </c>
      <c r="K41" s="414"/>
    </row>
    <row r="42" spans="1:11" s="404" customFormat="1" ht="12" customHeight="1" x14ac:dyDescent="0.2">
      <c r="A42" s="290">
        <v>34</v>
      </c>
      <c r="B42" s="329"/>
      <c r="C42" s="329"/>
      <c r="D42" s="329"/>
      <c r="E42" s="290">
        <v>34</v>
      </c>
      <c r="F42" s="334"/>
      <c r="G42" s="329"/>
      <c r="H42" s="329"/>
      <c r="I42" s="329"/>
      <c r="J42" s="290">
        <v>34</v>
      </c>
      <c r="K42" s="414"/>
    </row>
    <row r="43" spans="1:11" s="406" customFormat="1" ht="12.75" x14ac:dyDescent="0.2">
      <c r="A43" s="411">
        <v>35</v>
      </c>
      <c r="B43" s="412">
        <f>SUM(B37:B42)</f>
        <v>5556</v>
      </c>
      <c r="C43" s="412">
        <f>SUM(C37:C42)</f>
        <v>6305</v>
      </c>
      <c r="D43" s="412">
        <f>SUM(D37:D42)</f>
        <v>15000</v>
      </c>
      <c r="E43" s="411">
        <v>35</v>
      </c>
      <c r="F43" s="413" t="s">
        <v>72</v>
      </c>
      <c r="G43" s="412">
        <f>SUM(G37:G42)</f>
        <v>36000</v>
      </c>
      <c r="H43" s="412">
        <f>SUM(H37:H42)</f>
        <v>36000</v>
      </c>
      <c r="I43" s="412">
        <f>SUM(I37:I42)</f>
        <v>36000</v>
      </c>
      <c r="J43" s="411">
        <v>35</v>
      </c>
      <c r="K43" s="407"/>
    </row>
    <row r="44" spans="1:11" s="406" customFormat="1" ht="16.5" customHeight="1" thickBot="1" x14ac:dyDescent="0.25">
      <c r="A44" s="411">
        <v>36</v>
      </c>
      <c r="B44" s="409">
        <f>B16+B35+B43</f>
        <v>424042</v>
      </c>
      <c r="C44" s="409">
        <f>C16+C35+C43</f>
        <v>494939</v>
      </c>
      <c r="D44" s="409">
        <f>D16+D35+D43</f>
        <v>529800</v>
      </c>
      <c r="E44" s="408">
        <v>36</v>
      </c>
      <c r="F44" s="410" t="s">
        <v>73</v>
      </c>
      <c r="G44" s="409">
        <f>G16+G35+G43</f>
        <v>558140</v>
      </c>
      <c r="H44" s="409">
        <f>H16+H35+H43</f>
        <v>557540</v>
      </c>
      <c r="I44" s="409">
        <f>I16+I35+I43</f>
        <v>557540</v>
      </c>
      <c r="J44" s="408">
        <v>36</v>
      </c>
      <c r="K44" s="407"/>
    </row>
    <row r="45" spans="1:11" s="404" customFormat="1" ht="6" customHeight="1" x14ac:dyDescent="0.25">
      <c r="A45" s="298"/>
      <c r="B45" s="405"/>
      <c r="C45" s="278"/>
      <c r="D45" s="275"/>
      <c r="E45" s="350"/>
      <c r="F45" s="275"/>
      <c r="G45" s="275"/>
      <c r="H45" s="275"/>
      <c r="I45" s="275"/>
      <c r="J45" s="298"/>
    </row>
    <row r="46" spans="1:11" s="404" customFormat="1" ht="12" customHeight="1" x14ac:dyDescent="0.25">
      <c r="A46" s="954" t="s">
        <v>74</v>
      </c>
      <c r="B46" s="953"/>
      <c r="C46" s="953"/>
      <c r="D46" s="275"/>
      <c r="E46" s="350"/>
      <c r="F46" s="275"/>
      <c r="G46" s="275"/>
      <c r="H46" s="275"/>
      <c r="I46" s="275"/>
      <c r="J46" s="298"/>
    </row>
    <row r="47" spans="1:11" s="404" customFormat="1" ht="19.899999999999999" hidden="1" customHeight="1" x14ac:dyDescent="0.25">
      <c r="A47" s="298"/>
      <c r="B47" s="278"/>
      <c r="C47" s="278"/>
      <c r="D47" s="275"/>
      <c r="E47" s="350"/>
      <c r="F47" s="275"/>
      <c r="G47" s="275"/>
      <c r="H47" s="275"/>
      <c r="I47" s="275"/>
      <c r="J47" s="298"/>
    </row>
    <row r="48" spans="1:11" ht="15.75" hidden="1" x14ac:dyDescent="0.25">
      <c r="A48" s="351"/>
      <c r="B48" s="349"/>
      <c r="C48" s="352"/>
      <c r="D48" s="349"/>
      <c r="E48" s="351"/>
      <c r="F48" s="349"/>
      <c r="G48" s="349"/>
      <c r="H48" s="349"/>
      <c r="I48" s="349"/>
      <c r="J48" s="351"/>
    </row>
    <row r="49" spans="1:10" ht="15" hidden="1" x14ac:dyDescent="0.25">
      <c r="A49" s="952"/>
      <c r="B49" s="953"/>
      <c r="C49" s="953"/>
      <c r="D49" s="349"/>
      <c r="E49" s="351"/>
      <c r="F49" s="349"/>
      <c r="G49" s="349"/>
      <c r="H49" s="349"/>
      <c r="I49" s="349"/>
      <c r="J49" s="351"/>
    </row>
    <row r="50" spans="1:10" ht="15.75" hidden="1" x14ac:dyDescent="0.25"/>
    <row r="51" spans="1:10" ht="15.75" hidden="1" x14ac:dyDescent="0.25"/>
    <row r="52" spans="1:10" ht="15.75" hidden="1" x14ac:dyDescent="0.25"/>
    <row r="53" spans="1:10" ht="15.75" hidden="1" x14ac:dyDescent="0.25"/>
    <row r="54" spans="1:10" ht="15.75" hidden="1" x14ac:dyDescent="0.25"/>
    <row r="55" spans="1:10" ht="15.75" hidden="1" x14ac:dyDescent="0.25"/>
    <row r="56" spans="1:10" ht="15.75" hidden="1" x14ac:dyDescent="0.25"/>
    <row r="57" spans="1:10" ht="15.75" hidden="1" x14ac:dyDescent="0.25"/>
    <row r="58" spans="1:10" ht="15.75" hidden="1" x14ac:dyDescent="0.25"/>
    <row r="59" spans="1:10" ht="15.75" hidden="1" x14ac:dyDescent="0.25"/>
    <row r="60" spans="1:10" ht="15.75" hidden="1" x14ac:dyDescent="0.25"/>
    <row r="61" spans="1:10" ht="15.75" hidden="1" x14ac:dyDescent="0.25"/>
    <row r="62" spans="1:10" ht="15.75" hidden="1" x14ac:dyDescent="0.25"/>
    <row r="63" spans="1:10" ht="15.75" hidden="1" x14ac:dyDescent="0.25"/>
    <row r="64" spans="1:10" ht="15.75" hidden="1" x14ac:dyDescent="0.25"/>
    <row r="65" ht="15.75" hidden="1" x14ac:dyDescent="0.25"/>
    <row r="66" ht="15.75" hidden="1" x14ac:dyDescent="0.25"/>
    <row r="67" ht="15.75" hidden="1" x14ac:dyDescent="0.25"/>
    <row r="68" ht="15.75" hidden="1" x14ac:dyDescent="0.25"/>
    <row r="69" ht="15.75" hidden="1" x14ac:dyDescent="0.25"/>
    <row r="70" ht="15.75" hidden="1" x14ac:dyDescent="0.25"/>
    <row r="71" ht="15.75" hidden="1" x14ac:dyDescent="0.25"/>
    <row r="72" ht="15.75" hidden="1" x14ac:dyDescent="0.25"/>
    <row r="73" ht="15.75" hidden="1" x14ac:dyDescent="0.25"/>
    <row r="74" ht="15.75" hidden="1" x14ac:dyDescent="0.25"/>
    <row r="75" ht="15.75" hidden="1" x14ac:dyDescent="0.25"/>
    <row r="76" ht="15.75" hidden="1" x14ac:dyDescent="0.25"/>
    <row r="77" ht="15.75" hidden="1" x14ac:dyDescent="0.25"/>
    <row r="78" ht="15.75" hidden="1" x14ac:dyDescent="0.25"/>
    <row r="79" ht="15.75" hidden="1" x14ac:dyDescent="0.25"/>
    <row r="80" ht="15.75" hidden="1" x14ac:dyDescent="0.25"/>
    <row r="81" ht="15.75" hidden="1" x14ac:dyDescent="0.25"/>
    <row r="82" ht="15.75" hidden="1" x14ac:dyDescent="0.25"/>
    <row r="83" ht="15.75" hidden="1" x14ac:dyDescent="0.25"/>
    <row r="84" ht="15.75" hidden="1" x14ac:dyDescent="0.25"/>
    <row r="85" ht="15.75" hidden="1" x14ac:dyDescent="0.25"/>
    <row r="86" ht="15.75" hidden="1" x14ac:dyDescent="0.25"/>
    <row r="87" ht="15.75" hidden="1" x14ac:dyDescent="0.25"/>
    <row r="88" ht="15.75" hidden="1" x14ac:dyDescent="0.25"/>
    <row r="89" ht="15.75" hidden="1" x14ac:dyDescent="0.25"/>
    <row r="90" ht="15.75" hidden="1" x14ac:dyDescent="0.25"/>
    <row r="91" ht="15.75" hidden="1" x14ac:dyDescent="0.25"/>
    <row r="92" ht="15.75" hidden="1" x14ac:dyDescent="0.25"/>
    <row r="93" ht="15.75" hidden="1" x14ac:dyDescent="0.25"/>
    <row r="94" ht="15.75" hidden="1" x14ac:dyDescent="0.25"/>
    <row r="95" ht="15.75" hidden="1" x14ac:dyDescent="0.25"/>
    <row r="96" ht="15.75" hidden="1" x14ac:dyDescent="0.25"/>
    <row r="97" ht="15.75" hidden="1" x14ac:dyDescent="0.25"/>
    <row r="98" ht="15.75" hidden="1" x14ac:dyDescent="0.25"/>
    <row r="99" ht="15.75" hidden="1" x14ac:dyDescent="0.25"/>
    <row r="100" ht="15.75" hidden="1" x14ac:dyDescent="0.25"/>
    <row r="101" ht="15.75" hidden="1" x14ac:dyDescent="0.25"/>
    <row r="102" ht="15.75" hidden="1" x14ac:dyDescent="0.25"/>
    <row r="103" ht="15.75" hidden="1" x14ac:dyDescent="0.25"/>
    <row r="104" ht="15.75" hidden="1" x14ac:dyDescent="0.25"/>
    <row r="105" ht="15.75" hidden="1" x14ac:dyDescent="0.25"/>
    <row r="106" ht="15.75" hidden="1" x14ac:dyDescent="0.25"/>
    <row r="107" ht="15.75" hidden="1" x14ac:dyDescent="0.25"/>
    <row r="108" ht="15.75" hidden="1" x14ac:dyDescent="0.25"/>
    <row r="109" ht="15.75" hidden="1" x14ac:dyDescent="0.25"/>
    <row r="110" ht="15.75" hidden="1" x14ac:dyDescent="0.25"/>
    <row r="111" ht="15.75" hidden="1" x14ac:dyDescent="0.25"/>
    <row r="112" ht="15.75" hidden="1" x14ac:dyDescent="0.25"/>
    <row r="113" ht="15.75" hidden="1" x14ac:dyDescent="0.25"/>
    <row r="114" ht="15.75" hidden="1" x14ac:dyDescent="0.25"/>
    <row r="115" ht="15.75" hidden="1" x14ac:dyDescent="0.25"/>
    <row r="116" ht="15.75" hidden="1" x14ac:dyDescent="0.25"/>
    <row r="117" ht="15.75" hidden="1" x14ac:dyDescent="0.25"/>
    <row r="118" ht="15.75" hidden="1" x14ac:dyDescent="0.25"/>
    <row r="119" ht="15.75" hidden="1" x14ac:dyDescent="0.25"/>
    <row r="120" ht="15.75" hidden="1" x14ac:dyDescent="0.25"/>
    <row r="121" ht="15.75" hidden="1" x14ac:dyDescent="0.25"/>
    <row r="122" ht="15.75" hidden="1" x14ac:dyDescent="0.25"/>
    <row r="123" ht="15.75" hidden="1" x14ac:dyDescent="0.25"/>
    <row r="124" ht="15.75" hidden="1" x14ac:dyDescent="0.25"/>
    <row r="125" ht="15.75" hidden="1" x14ac:dyDescent="0.25"/>
    <row r="126" ht="15.75" hidden="1" x14ac:dyDescent="0.25"/>
    <row r="127" ht="15.75" hidden="1" x14ac:dyDescent="0.25"/>
    <row r="128" ht="15.75" hidden="1" x14ac:dyDescent="0.25"/>
    <row r="129" ht="15.75" hidden="1" x14ac:dyDescent="0.25"/>
    <row r="130" ht="15.75" hidden="1" x14ac:dyDescent="0.25"/>
    <row r="131" ht="15.75" hidden="1" x14ac:dyDescent="0.25"/>
    <row r="132" ht="15.75" hidden="1" x14ac:dyDescent="0.25"/>
    <row r="133" ht="15.75" hidden="1" x14ac:dyDescent="0.25"/>
    <row r="134" ht="15.75" hidden="1" x14ac:dyDescent="0.25"/>
    <row r="135" ht="15.75" hidden="1" x14ac:dyDescent="0.25"/>
    <row r="136" ht="15.75" hidden="1" x14ac:dyDescent="0.25"/>
    <row r="137" ht="15.75" hidden="1" x14ac:dyDescent="0.25"/>
    <row r="138" ht="15.75" hidden="1" x14ac:dyDescent="0.25"/>
    <row r="139" ht="15.75" hidden="1" x14ac:dyDescent="0.25"/>
    <row r="140" ht="15.75" hidden="1" x14ac:dyDescent="0.25"/>
    <row r="141" ht="15.75" hidden="1" x14ac:dyDescent="0.25"/>
    <row r="142" ht="15.75" hidden="1" x14ac:dyDescent="0.25"/>
    <row r="143" ht="15.75" hidden="1" x14ac:dyDescent="0.25"/>
    <row r="144" ht="15.75" hidden="1" x14ac:dyDescent="0.25"/>
    <row r="145" ht="15.75" hidden="1" x14ac:dyDescent="0.25"/>
    <row r="146" ht="15.75" hidden="1" x14ac:dyDescent="0.25"/>
    <row r="147" ht="15.75" hidden="1" x14ac:dyDescent="0.25"/>
    <row r="148" ht="15.75" hidden="1" x14ac:dyDescent="0.25"/>
    <row r="149" ht="15.75" hidden="1" x14ac:dyDescent="0.25"/>
    <row r="150" ht="15.75" hidden="1" x14ac:dyDescent="0.25"/>
    <row r="151" ht="15.75" hidden="1" x14ac:dyDescent="0.25"/>
    <row r="152" ht="15.75" hidden="1" x14ac:dyDescent="0.25"/>
    <row r="153" ht="15.75" hidden="1" x14ac:dyDescent="0.25"/>
    <row r="154" ht="15.75" hidden="1" x14ac:dyDescent="0.25"/>
    <row r="155" ht="15.75" hidden="1" x14ac:dyDescent="0.25"/>
    <row r="156" ht="15.75" hidden="1" x14ac:dyDescent="0.25"/>
    <row r="157" ht="15.75" hidden="1" x14ac:dyDescent="0.25"/>
    <row r="158" ht="15.75" hidden="1" x14ac:dyDescent="0.25"/>
    <row r="159" ht="15.75" hidden="1" x14ac:dyDescent="0.25"/>
    <row r="160" ht="15.75" hidden="1" x14ac:dyDescent="0.25"/>
    <row r="161" ht="15.75" hidden="1" x14ac:dyDescent="0.25"/>
    <row r="162" ht="15.75" hidden="1" x14ac:dyDescent="0.25"/>
    <row r="163" ht="15.75" hidden="1" x14ac:dyDescent="0.25"/>
    <row r="164" ht="15.75" hidden="1" x14ac:dyDescent="0.25"/>
    <row r="165" ht="15.75" hidden="1" x14ac:dyDescent="0.25"/>
    <row r="166" ht="15.75" hidden="1" x14ac:dyDescent="0.25"/>
    <row r="167" ht="15.75" hidden="1" x14ac:dyDescent="0.25"/>
    <row r="168" ht="15.75" hidden="1" x14ac:dyDescent="0.25"/>
    <row r="169" ht="15.75" hidden="1" x14ac:dyDescent="0.25"/>
    <row r="170" ht="15.75" hidden="1" x14ac:dyDescent="0.25"/>
    <row r="171" ht="15.75" hidden="1" x14ac:dyDescent="0.25"/>
    <row r="172" ht="15.75" hidden="1" x14ac:dyDescent="0.25"/>
    <row r="173" ht="15.75" hidden="1" x14ac:dyDescent="0.25"/>
    <row r="174" ht="15.75" hidden="1" x14ac:dyDescent="0.25"/>
    <row r="175" ht="15.75" hidden="1" x14ac:dyDescent="0.25"/>
    <row r="176" ht="15.75" hidden="1" x14ac:dyDescent="0.25"/>
    <row r="177" ht="15.75" hidden="1" x14ac:dyDescent="0.25"/>
    <row r="178" ht="15.75" hidden="1" x14ac:dyDescent="0.25"/>
    <row r="179" ht="15.75" hidden="1" x14ac:dyDescent="0.25"/>
    <row r="180" ht="15.75" hidden="1" x14ac:dyDescent="0.25"/>
    <row r="181" ht="15.75" hidden="1" x14ac:dyDescent="0.25"/>
    <row r="182" ht="15.75" hidden="1" x14ac:dyDescent="0.25"/>
    <row r="183" ht="15.75" hidden="1" x14ac:dyDescent="0.25"/>
    <row r="184" ht="15.75" hidden="1" x14ac:dyDescent="0.25"/>
    <row r="185" ht="15.75" hidden="1" x14ac:dyDescent="0.25"/>
    <row r="186" ht="15.75" hidden="1" x14ac:dyDescent="0.25"/>
    <row r="187" ht="15.75" hidden="1" x14ac:dyDescent="0.25"/>
    <row r="188" ht="15.75" hidden="1" x14ac:dyDescent="0.25"/>
    <row r="189" ht="15.75" hidden="1" x14ac:dyDescent="0.25"/>
    <row r="190" ht="15.75" hidden="1" x14ac:dyDescent="0.25"/>
    <row r="191" ht="15.75" hidden="1" x14ac:dyDescent="0.25"/>
    <row r="192" ht="15.75" hidden="1" x14ac:dyDescent="0.25"/>
    <row r="193" ht="15.75" hidden="1" x14ac:dyDescent="0.25"/>
    <row r="194" ht="15.75" hidden="1" x14ac:dyDescent="0.25"/>
    <row r="195" ht="15.75" hidden="1" x14ac:dyDescent="0.25"/>
    <row r="196" ht="15.75" hidden="1" x14ac:dyDescent="0.25"/>
    <row r="197" ht="15.75" hidden="1" x14ac:dyDescent="0.25"/>
    <row r="198" ht="15.75" hidden="1" x14ac:dyDescent="0.25"/>
    <row r="199" ht="15.75" hidden="1" x14ac:dyDescent="0.25"/>
    <row r="200" ht="15.75" hidden="1" x14ac:dyDescent="0.25"/>
    <row r="201" ht="15.75" hidden="1" x14ac:dyDescent="0.25"/>
    <row r="202" ht="15.75" hidden="1" x14ac:dyDescent="0.25"/>
    <row r="203" ht="15.75" hidden="1" x14ac:dyDescent="0.25"/>
    <row r="204" ht="15.75" hidden="1" x14ac:dyDescent="0.25"/>
    <row r="205" ht="15.75" hidden="1" x14ac:dyDescent="0.25"/>
    <row r="206" ht="15.75" hidden="1" x14ac:dyDescent="0.25"/>
    <row r="207" ht="15.75" hidden="1" x14ac:dyDescent="0.25"/>
    <row r="208" ht="15.75" hidden="1" x14ac:dyDescent="0.25"/>
    <row r="209" ht="15.75" hidden="1" x14ac:dyDescent="0.25"/>
    <row r="210" ht="15.75" hidden="1" x14ac:dyDescent="0.25"/>
    <row r="211" ht="15.75" hidden="1" x14ac:dyDescent="0.25"/>
    <row r="212" ht="15.75" hidden="1" x14ac:dyDescent="0.25"/>
    <row r="213" ht="15.75" hidden="1" x14ac:dyDescent="0.25"/>
    <row r="214" ht="15.75" hidden="1" x14ac:dyDescent="0.25"/>
    <row r="215" ht="15.75" hidden="1" x14ac:dyDescent="0.25"/>
    <row r="216" ht="15.75" hidden="1" x14ac:dyDescent="0.25"/>
    <row r="217" ht="15.75" hidden="1" x14ac:dyDescent="0.25"/>
    <row r="218" ht="15.75" hidden="1" x14ac:dyDescent="0.25"/>
    <row r="219" ht="15.75" hidden="1" x14ac:dyDescent="0.25"/>
    <row r="220" ht="15.75" hidden="1" x14ac:dyDescent="0.25"/>
    <row r="221" ht="15.75" hidden="1" x14ac:dyDescent="0.25"/>
    <row r="222" ht="15.75" hidden="1" x14ac:dyDescent="0.25"/>
    <row r="223" ht="15.75" hidden="1" x14ac:dyDescent="0.25"/>
    <row r="224" ht="15.75" hidden="1" x14ac:dyDescent="0.25"/>
    <row r="225" ht="15.75" hidden="1" x14ac:dyDescent="0.25"/>
    <row r="226" ht="15.75" hidden="1" x14ac:dyDescent="0.25"/>
    <row r="227" ht="15.75" hidden="1" x14ac:dyDescent="0.25"/>
    <row r="228" ht="15.75" hidden="1" x14ac:dyDescent="0.25"/>
    <row r="229" ht="15.75" hidden="1" x14ac:dyDescent="0.25"/>
    <row r="230" ht="15.75" hidden="1" x14ac:dyDescent="0.25"/>
    <row r="231" ht="15.75" hidden="1" x14ac:dyDescent="0.25"/>
    <row r="232" ht="15.75" hidden="1" x14ac:dyDescent="0.25"/>
    <row r="233" ht="15.75" hidden="1" x14ac:dyDescent="0.25"/>
    <row r="234" ht="15.75" hidden="1" x14ac:dyDescent="0.25"/>
    <row r="235" ht="15.75" hidden="1" x14ac:dyDescent="0.25"/>
    <row r="236" ht="15.75" hidden="1" x14ac:dyDescent="0.25"/>
    <row r="237" ht="15.75" hidden="1" x14ac:dyDescent="0.25"/>
    <row r="238" ht="15.75" hidden="1" x14ac:dyDescent="0.25"/>
    <row r="239" ht="15.75" hidden="1" x14ac:dyDescent="0.25"/>
    <row r="240" ht="15.75" hidden="1" x14ac:dyDescent="0.25"/>
    <row r="241" ht="15.75" hidden="1" x14ac:dyDescent="0.25"/>
    <row r="242" ht="15.75" hidden="1" x14ac:dyDescent="0.25"/>
    <row r="243" ht="15.75" hidden="1" x14ac:dyDescent="0.25"/>
    <row r="244" ht="15.75" hidden="1" x14ac:dyDescent="0.25"/>
    <row r="245" ht="15.75" hidden="1" x14ac:dyDescent="0.25"/>
    <row r="246" ht="15.75" hidden="1" x14ac:dyDescent="0.25"/>
    <row r="247" ht="15.75" hidden="1" x14ac:dyDescent="0.25"/>
    <row r="248" ht="15.75" hidden="1" x14ac:dyDescent="0.25"/>
    <row r="249" ht="15.75" hidden="1" x14ac:dyDescent="0.25"/>
    <row r="250" ht="15.75" hidden="1" x14ac:dyDescent="0.25"/>
    <row r="251" ht="15.75" hidden="1" x14ac:dyDescent="0.25"/>
    <row r="252" ht="15.75" hidden="1" x14ac:dyDescent="0.25"/>
    <row r="253" ht="15.75" hidden="1" x14ac:dyDescent="0.25"/>
    <row r="254" ht="15.75" hidden="1" x14ac:dyDescent="0.25"/>
    <row r="255" ht="15.75" hidden="1" x14ac:dyDescent="0.25"/>
    <row r="256" ht="15.75" hidden="1" x14ac:dyDescent="0.25"/>
    <row r="257" ht="15.75" hidden="1" x14ac:dyDescent="0.25"/>
    <row r="258" ht="15.75" hidden="1" x14ac:dyDescent="0.25"/>
    <row r="259" ht="15.75" hidden="1" x14ac:dyDescent="0.25"/>
    <row r="260" ht="15.75" hidden="1" x14ac:dyDescent="0.25"/>
    <row r="261" ht="15.75" hidden="1" x14ac:dyDescent="0.25"/>
    <row r="262" ht="15.75" hidden="1" x14ac:dyDescent="0.25"/>
    <row r="263" ht="15.75" hidden="1" x14ac:dyDescent="0.25"/>
    <row r="264" ht="15.75" hidden="1" x14ac:dyDescent="0.25"/>
    <row r="265" ht="15.75" hidden="1" x14ac:dyDescent="0.25"/>
    <row r="266" ht="15.75" hidden="1" x14ac:dyDescent="0.25"/>
    <row r="267" ht="15.75" hidden="1" x14ac:dyDescent="0.25"/>
    <row r="268" ht="15.75" hidden="1" x14ac:dyDescent="0.25"/>
    <row r="269" ht="15.75" hidden="1" x14ac:dyDescent="0.25"/>
    <row r="270" ht="15.75" hidden="1" x14ac:dyDescent="0.25"/>
    <row r="271" ht="15.75" hidden="1" x14ac:dyDescent="0.25"/>
    <row r="272" ht="15.75" hidden="1" x14ac:dyDescent="0.25"/>
    <row r="273" ht="15.75" hidden="1" x14ac:dyDescent="0.25"/>
    <row r="274" ht="15.75" hidden="1" x14ac:dyDescent="0.25"/>
    <row r="275" ht="15.75" hidden="1" x14ac:dyDescent="0.25"/>
    <row r="276" ht="15.75" hidden="1" x14ac:dyDescent="0.25"/>
    <row r="277" ht="15.75" hidden="1" x14ac:dyDescent="0.25"/>
    <row r="278" ht="15.75" hidden="1" x14ac:dyDescent="0.25"/>
    <row r="279" ht="15.75" hidden="1" x14ac:dyDescent="0.25"/>
    <row r="280" ht="15.75" hidden="1" x14ac:dyDescent="0.25"/>
    <row r="281" ht="15.75" hidden="1" x14ac:dyDescent="0.25"/>
    <row r="282" ht="15.75" hidden="1" x14ac:dyDescent="0.25"/>
    <row r="283" ht="15.75" hidden="1" x14ac:dyDescent="0.25"/>
    <row r="284" ht="15.75" hidden="1" x14ac:dyDescent="0.25"/>
    <row r="285" ht="15.75" hidden="1" x14ac:dyDescent="0.25"/>
    <row r="286" ht="15.75" hidden="1" x14ac:dyDescent="0.25"/>
    <row r="287" ht="15.75" hidden="1" x14ac:dyDescent="0.25"/>
    <row r="288" ht="15.75" hidden="1" x14ac:dyDescent="0.25"/>
    <row r="289" ht="15.75" hidden="1" x14ac:dyDescent="0.25"/>
    <row r="290" ht="15.75" hidden="1" x14ac:dyDescent="0.25"/>
    <row r="291" ht="15.75" hidden="1" x14ac:dyDescent="0.25"/>
    <row r="292" ht="15.75" hidden="1" x14ac:dyDescent="0.25"/>
    <row r="293" ht="15.75" hidden="1" x14ac:dyDescent="0.25"/>
    <row r="294" ht="15.75" hidden="1" x14ac:dyDescent="0.25"/>
    <row r="295" ht="15.75" hidden="1" x14ac:dyDescent="0.25"/>
    <row r="296" ht="15.75" hidden="1" x14ac:dyDescent="0.25"/>
    <row r="297" ht="15.75" hidden="1" x14ac:dyDescent="0.25"/>
    <row r="298" ht="15.75" hidden="1" x14ac:dyDescent="0.25"/>
    <row r="299" ht="15.75" hidden="1" x14ac:dyDescent="0.25"/>
    <row r="300" ht="15.75" hidden="1" x14ac:dyDescent="0.25"/>
    <row r="301" ht="15.75" hidden="1" x14ac:dyDescent="0.25"/>
    <row r="302" ht="15.75" hidden="1" x14ac:dyDescent="0.25"/>
    <row r="303" ht="15.75" hidden="1" x14ac:dyDescent="0.25"/>
    <row r="304" ht="15.75" hidden="1" x14ac:dyDescent="0.25"/>
    <row r="305" ht="15.75" hidden="1" x14ac:dyDescent="0.25"/>
    <row r="306" ht="15.75" hidden="1" x14ac:dyDescent="0.25"/>
    <row r="307" ht="15.75" hidden="1" x14ac:dyDescent="0.25"/>
    <row r="308" ht="15.75" hidden="1" x14ac:dyDescent="0.25"/>
    <row r="309" ht="15.75" hidden="1" x14ac:dyDescent="0.25"/>
    <row r="310" ht="15.75" hidden="1" x14ac:dyDescent="0.25"/>
    <row r="311" ht="15.75" hidden="1" x14ac:dyDescent="0.25"/>
    <row r="312" ht="15.75" hidden="1" x14ac:dyDescent="0.25"/>
    <row r="313" ht="15.75" hidden="1" x14ac:dyDescent="0.25"/>
    <row r="314" ht="15.75" hidden="1" x14ac:dyDescent="0.25"/>
    <row r="315" ht="15.75" hidden="1" x14ac:dyDescent="0.25"/>
    <row r="316" ht="15.75" hidden="1" x14ac:dyDescent="0.25"/>
    <row r="317" ht="15.75" hidden="1" x14ac:dyDescent="0.25"/>
    <row r="318" ht="15.75" hidden="1" x14ac:dyDescent="0.25"/>
    <row r="319" ht="15.75" hidden="1" x14ac:dyDescent="0.25"/>
    <row r="320" ht="15.75" hidden="1" x14ac:dyDescent="0.25"/>
    <row r="321" ht="15.75" hidden="1" x14ac:dyDescent="0.25"/>
    <row r="322" ht="15.75" hidden="1" x14ac:dyDescent="0.25"/>
    <row r="323" ht="15.75" hidden="1" x14ac:dyDescent="0.25"/>
    <row r="324" ht="15.75" hidden="1" x14ac:dyDescent="0.25"/>
    <row r="325" ht="15.75" hidden="1" x14ac:dyDescent="0.25"/>
    <row r="326" ht="15.75" hidden="1" x14ac:dyDescent="0.25"/>
    <row r="327" ht="15.75" hidden="1" x14ac:dyDescent="0.25"/>
    <row r="328" ht="15.75" hidden="1" x14ac:dyDescent="0.25"/>
    <row r="329" ht="15.75" hidden="1" x14ac:dyDescent="0.25"/>
    <row r="330" ht="15.75" hidden="1" x14ac:dyDescent="0.25"/>
    <row r="331" ht="15.75" hidden="1" x14ac:dyDescent="0.25"/>
    <row r="332" ht="15.75" hidden="1" x14ac:dyDescent="0.25"/>
    <row r="333" ht="15.75" hidden="1" x14ac:dyDescent="0.25"/>
    <row r="334" ht="15.75" hidden="1" x14ac:dyDescent="0.25"/>
    <row r="335" ht="15.75" hidden="1" x14ac:dyDescent="0.25"/>
    <row r="336" ht="15.75" hidden="1" x14ac:dyDescent="0.25"/>
    <row r="337" ht="15.75" hidden="1" x14ac:dyDescent="0.25"/>
    <row r="338" ht="15.75" hidden="1" x14ac:dyDescent="0.25"/>
    <row r="339" ht="15.75" hidden="1" x14ac:dyDescent="0.25"/>
    <row r="340" ht="15.75" hidden="1" x14ac:dyDescent="0.25"/>
    <row r="341" ht="15.75" hidden="1" x14ac:dyDescent="0.25"/>
    <row r="342" ht="15.75" hidden="1" x14ac:dyDescent="0.25"/>
    <row r="343" ht="15.75" hidden="1" x14ac:dyDescent="0.25"/>
    <row r="344" ht="15.75" hidden="1" x14ac:dyDescent="0.25"/>
    <row r="345" ht="15.75" hidden="1" x14ac:dyDescent="0.25"/>
    <row r="346" ht="15.75" hidden="1" x14ac:dyDescent="0.25"/>
    <row r="347" ht="15.75" hidden="1" x14ac:dyDescent="0.25"/>
    <row r="348" ht="15.75" hidden="1" x14ac:dyDescent="0.25"/>
    <row r="349" ht="15.75" hidden="1" x14ac:dyDescent="0.25"/>
    <row r="350" ht="15.75" hidden="1" x14ac:dyDescent="0.25"/>
    <row r="351" ht="15.75" hidden="1" x14ac:dyDescent="0.25"/>
    <row r="352" ht="15.75" hidden="1" x14ac:dyDescent="0.25"/>
    <row r="353" ht="15.75" hidden="1" x14ac:dyDescent="0.25"/>
    <row r="354" ht="15.75" hidden="1" x14ac:dyDescent="0.25"/>
    <row r="355" ht="15.75" hidden="1" x14ac:dyDescent="0.25"/>
    <row r="356" ht="15.75" hidden="1" x14ac:dyDescent="0.25"/>
    <row r="357" ht="15.75" hidden="1" x14ac:dyDescent="0.25"/>
    <row r="358" ht="15.75" hidden="1" x14ac:dyDescent="0.25"/>
    <row r="359" ht="15.75" hidden="1" x14ac:dyDescent="0.25"/>
    <row r="360" ht="15.75" hidden="1" x14ac:dyDescent="0.25"/>
    <row r="361" ht="15.75" hidden="1" x14ac:dyDescent="0.25"/>
    <row r="362" ht="15.75" hidden="1" x14ac:dyDescent="0.25"/>
    <row r="363" ht="15.75" hidden="1" x14ac:dyDescent="0.25"/>
    <row r="364" ht="15.75" hidden="1" x14ac:dyDescent="0.25"/>
    <row r="365" ht="15.75" hidden="1" x14ac:dyDescent="0.25"/>
    <row r="366" ht="15.75" hidden="1" x14ac:dyDescent="0.25"/>
    <row r="367" ht="15.75" hidden="1" x14ac:dyDescent="0.25"/>
    <row r="368" ht="15.75" hidden="1" x14ac:dyDescent="0.25"/>
    <row r="369" ht="15.75" hidden="1" x14ac:dyDescent="0.25"/>
    <row r="370" ht="15.75" hidden="1" x14ac:dyDescent="0.25"/>
    <row r="371" ht="15.75" hidden="1" x14ac:dyDescent="0.25"/>
    <row r="372" ht="15.75" hidden="1" x14ac:dyDescent="0.25"/>
    <row r="373" ht="15.75" hidden="1" x14ac:dyDescent="0.25"/>
    <row r="374" ht="15.75" hidden="1" x14ac:dyDescent="0.25"/>
    <row r="375" ht="15.75" hidden="1" x14ac:dyDescent="0.25"/>
    <row r="376" ht="15.75" hidden="1" x14ac:dyDescent="0.25"/>
    <row r="377" ht="15.75" hidden="1" x14ac:dyDescent="0.25"/>
    <row r="378" ht="15.75" hidden="1" x14ac:dyDescent="0.25"/>
    <row r="379" ht="15.75" hidden="1" x14ac:dyDescent="0.25"/>
    <row r="380" ht="15.75" hidden="1" x14ac:dyDescent="0.25"/>
    <row r="381" ht="15.75" hidden="1" x14ac:dyDescent="0.25"/>
    <row r="382" ht="15.75" hidden="1" x14ac:dyDescent="0.25"/>
    <row r="383" ht="15.75" hidden="1" x14ac:dyDescent="0.25"/>
    <row r="384" ht="15.75" hidden="1" x14ac:dyDescent="0.25"/>
    <row r="385" ht="15.75" hidden="1" x14ac:dyDescent="0.25"/>
    <row r="386" ht="15.75" hidden="1" x14ac:dyDescent="0.25"/>
    <row r="387" ht="15.75" hidden="1" x14ac:dyDescent="0.25"/>
    <row r="388" ht="15.75" hidden="1" x14ac:dyDescent="0.25"/>
    <row r="389" ht="15.75" hidden="1" x14ac:dyDescent="0.25"/>
    <row r="390" ht="15.75" hidden="1" x14ac:dyDescent="0.25"/>
    <row r="391" ht="15.75" hidden="1" x14ac:dyDescent="0.25"/>
    <row r="392" ht="15.75" hidden="1" x14ac:dyDescent="0.25"/>
    <row r="393" ht="15.75" hidden="1" x14ac:dyDescent="0.25"/>
    <row r="394" ht="15.75" hidden="1" x14ac:dyDescent="0.25"/>
    <row r="395" ht="15.75" hidden="1" x14ac:dyDescent="0.25"/>
    <row r="396" ht="15.75" hidden="1" x14ac:dyDescent="0.25"/>
    <row r="397" ht="15.75" hidden="1" x14ac:dyDescent="0.25"/>
    <row r="398" ht="15.75" hidden="1" x14ac:dyDescent="0.25"/>
    <row r="399" ht="15.75" hidden="1" x14ac:dyDescent="0.25"/>
    <row r="400" ht="15.75" hidden="1" x14ac:dyDescent="0.25"/>
    <row r="401" ht="15.75" hidden="1" x14ac:dyDescent="0.25"/>
    <row r="402" ht="15.75" hidden="1" x14ac:dyDescent="0.25"/>
    <row r="403" ht="15.75" hidden="1" x14ac:dyDescent="0.25"/>
    <row r="404" ht="15.75" hidden="1" x14ac:dyDescent="0.25"/>
    <row r="405" ht="15.75" hidden="1" x14ac:dyDescent="0.25"/>
    <row r="406" ht="15.75" hidden="1" x14ac:dyDescent="0.25"/>
    <row r="407" ht="15.75" hidden="1" x14ac:dyDescent="0.25"/>
    <row r="408" ht="15.75" hidden="1" x14ac:dyDescent="0.25"/>
    <row r="409" ht="15.75" hidden="1" x14ac:dyDescent="0.25"/>
    <row r="410" ht="15.75" hidden="1" x14ac:dyDescent="0.25"/>
    <row r="411" ht="15.75" hidden="1" x14ac:dyDescent="0.25"/>
    <row r="412" ht="15.75" hidden="1" x14ac:dyDescent="0.25"/>
    <row r="413" ht="15.75" hidden="1" x14ac:dyDescent="0.25"/>
    <row r="414" ht="15.75" hidden="1" x14ac:dyDescent="0.25"/>
    <row r="415" ht="15.75" hidden="1" x14ac:dyDescent="0.25"/>
    <row r="416" ht="15.75" hidden="1" x14ac:dyDescent="0.25"/>
    <row r="417" ht="15.75" hidden="1" x14ac:dyDescent="0.25"/>
    <row r="418" ht="15.75" hidden="1" x14ac:dyDescent="0.25"/>
    <row r="419" ht="15.75" hidden="1" x14ac:dyDescent="0.25"/>
    <row r="420" ht="15.75" hidden="1" x14ac:dyDescent="0.25"/>
    <row r="421" ht="15.75" hidden="1" x14ac:dyDescent="0.25"/>
    <row r="422" ht="15.75" hidden="1" x14ac:dyDescent="0.25"/>
    <row r="423" ht="15.75" hidden="1" x14ac:dyDescent="0.25"/>
    <row r="424" ht="15.75" hidden="1" x14ac:dyDescent="0.25"/>
    <row r="425" ht="15.75" hidden="1" x14ac:dyDescent="0.25"/>
    <row r="426" ht="15.75" hidden="1" x14ac:dyDescent="0.25"/>
    <row r="427" ht="15.75" hidden="1" x14ac:dyDescent="0.25"/>
    <row r="428" ht="15.75" hidden="1" x14ac:dyDescent="0.25"/>
    <row r="429" ht="15.75" hidden="1" x14ac:dyDescent="0.25"/>
    <row r="430" ht="15.75" hidden="1" x14ac:dyDescent="0.25"/>
    <row r="431" ht="15.75" hidden="1" x14ac:dyDescent="0.25"/>
    <row r="432" ht="15.75" hidden="1" x14ac:dyDescent="0.25"/>
    <row r="433" ht="15.75" hidden="1" x14ac:dyDescent="0.25"/>
    <row r="434" ht="15.75" hidden="1" x14ac:dyDescent="0.25"/>
    <row r="435" ht="15.75" hidden="1" x14ac:dyDescent="0.25"/>
    <row r="436" ht="15.75" hidden="1" x14ac:dyDescent="0.25"/>
    <row r="437" ht="15.75" hidden="1" x14ac:dyDescent="0.25"/>
    <row r="438" ht="15.75" hidden="1" x14ac:dyDescent="0.25"/>
    <row r="439" ht="15.75" hidden="1" x14ac:dyDescent="0.25"/>
    <row r="440" ht="15.75" hidden="1" x14ac:dyDescent="0.25"/>
    <row r="441" ht="15.75" hidden="1" x14ac:dyDescent="0.25"/>
    <row r="442" ht="15.75" hidden="1" x14ac:dyDescent="0.25"/>
    <row r="443" ht="15.75" hidden="1" x14ac:dyDescent="0.25"/>
    <row r="444" ht="15.75" hidden="1" x14ac:dyDescent="0.25"/>
    <row r="445" ht="15.75" hidden="1" x14ac:dyDescent="0.25"/>
    <row r="446" ht="15.75" hidden="1" x14ac:dyDescent="0.25"/>
    <row r="447" ht="15.75" hidden="1" x14ac:dyDescent="0.25"/>
    <row r="448" ht="15.75" hidden="1" x14ac:dyDescent="0.25"/>
    <row r="449" ht="15.75" hidden="1" x14ac:dyDescent="0.25"/>
    <row r="450" ht="15.75" hidden="1" x14ac:dyDescent="0.25"/>
    <row r="451" ht="15.75" hidden="1" x14ac:dyDescent="0.25"/>
    <row r="452" ht="15.75" hidden="1" x14ac:dyDescent="0.25"/>
    <row r="453" ht="15.75" hidden="1" x14ac:dyDescent="0.25"/>
    <row r="454" ht="15.75" hidden="1" x14ac:dyDescent="0.25"/>
    <row r="455" ht="15.75" hidden="1" x14ac:dyDescent="0.25"/>
    <row r="456" ht="15.75" hidden="1" x14ac:dyDescent="0.25"/>
    <row r="457" ht="15.75" hidden="1" x14ac:dyDescent="0.25"/>
    <row r="458" ht="15.75" hidden="1" x14ac:dyDescent="0.25"/>
    <row r="459" ht="15.75" hidden="1" x14ac:dyDescent="0.25"/>
    <row r="460" ht="15.75" hidden="1" x14ac:dyDescent="0.25"/>
    <row r="461" ht="15.75" hidden="1" x14ac:dyDescent="0.25"/>
    <row r="462" ht="15.75" hidden="1" x14ac:dyDescent="0.25"/>
    <row r="463" ht="15.75" hidden="1" x14ac:dyDescent="0.25"/>
    <row r="464" ht="15.75" hidden="1" x14ac:dyDescent="0.25"/>
    <row r="465" ht="15.75" hidden="1" x14ac:dyDescent="0.25"/>
    <row r="466" ht="15.75" hidden="1" x14ac:dyDescent="0.25"/>
    <row r="467" ht="15.75" hidden="1" x14ac:dyDescent="0.25"/>
    <row r="468" ht="15.75" hidden="1" x14ac:dyDescent="0.25"/>
    <row r="469" ht="15.75" hidden="1" x14ac:dyDescent="0.25"/>
    <row r="470" ht="15.75" hidden="1" x14ac:dyDescent="0.25"/>
    <row r="471" ht="15.75" hidden="1" x14ac:dyDescent="0.25"/>
    <row r="472" ht="15.75" hidden="1" x14ac:dyDescent="0.25"/>
    <row r="473" ht="15.75" hidden="1" x14ac:dyDescent="0.25"/>
    <row r="474" ht="15.75" hidden="1" x14ac:dyDescent="0.25"/>
    <row r="475" ht="15.75" hidden="1" x14ac:dyDescent="0.25"/>
    <row r="476" ht="15.75" hidden="1" x14ac:dyDescent="0.25"/>
    <row r="477" ht="15.75" hidden="1" x14ac:dyDescent="0.25"/>
    <row r="478" ht="15.75" hidden="1" x14ac:dyDescent="0.25"/>
    <row r="479" ht="15.75" hidden="1" x14ac:dyDescent="0.25"/>
    <row r="480" ht="15.75" hidden="1" x14ac:dyDescent="0.25"/>
    <row r="481" ht="15.75" hidden="1" x14ac:dyDescent="0.25"/>
    <row r="482" ht="15.75" hidden="1" x14ac:dyDescent="0.25"/>
    <row r="483" ht="15.75" hidden="1" x14ac:dyDescent="0.25"/>
    <row r="484" ht="15.75" hidden="1" x14ac:dyDescent="0.25"/>
    <row r="485" ht="15.75" hidden="1" x14ac:dyDescent="0.25"/>
    <row r="486" ht="15.75" hidden="1" x14ac:dyDescent="0.25"/>
    <row r="487" ht="15.75" hidden="1" x14ac:dyDescent="0.25"/>
    <row r="488" ht="15.75" hidden="1" x14ac:dyDescent="0.25"/>
    <row r="489" ht="15.75" hidden="1" x14ac:dyDescent="0.25"/>
    <row r="490" ht="15.75" hidden="1" x14ac:dyDescent="0.25"/>
    <row r="491" ht="15.75" hidden="1" x14ac:dyDescent="0.25"/>
    <row r="492" ht="15.75" hidden="1" x14ac:dyDescent="0.25"/>
    <row r="493" ht="15.75" hidden="1" x14ac:dyDescent="0.25"/>
    <row r="494" ht="15.75" hidden="1" x14ac:dyDescent="0.25"/>
    <row r="495" ht="15.75" hidden="1" x14ac:dyDescent="0.25"/>
    <row r="496" ht="15.75" hidden="1" x14ac:dyDescent="0.25"/>
    <row r="497" ht="15.75" hidden="1" x14ac:dyDescent="0.25"/>
    <row r="498" ht="15.75" hidden="1" x14ac:dyDescent="0.25"/>
    <row r="499" ht="15.75" hidden="1" x14ac:dyDescent="0.25"/>
    <row r="500" ht="15.75" hidden="1" x14ac:dyDescent="0.25"/>
    <row r="501" ht="15.75" hidden="1" x14ac:dyDescent="0.25"/>
    <row r="502" ht="15.75" hidden="1" x14ac:dyDescent="0.25"/>
    <row r="503" ht="15.75" hidden="1" x14ac:dyDescent="0.25"/>
    <row r="504" ht="15.75" hidden="1" x14ac:dyDescent="0.25"/>
    <row r="505" ht="15.75" hidden="1" x14ac:dyDescent="0.25"/>
    <row r="506" ht="15.75" hidden="1" x14ac:dyDescent="0.25"/>
    <row r="507" ht="15.75" hidden="1" x14ac:dyDescent="0.25"/>
    <row r="508" ht="15.75" hidden="1" x14ac:dyDescent="0.25"/>
    <row r="509" ht="15.75" hidden="1" x14ac:dyDescent="0.25"/>
    <row r="510" ht="15.75" hidden="1" x14ac:dyDescent="0.25"/>
    <row r="511" ht="15.75" hidden="1" x14ac:dyDescent="0.25"/>
    <row r="512" ht="15.75" hidden="1" x14ac:dyDescent="0.25"/>
    <row r="513" ht="15.75" hidden="1" x14ac:dyDescent="0.25"/>
    <row r="514" ht="15.75" hidden="1" x14ac:dyDescent="0.25"/>
    <row r="515" ht="15.75" hidden="1" x14ac:dyDescent="0.25"/>
    <row r="516" ht="15.75" hidden="1" x14ac:dyDescent="0.25"/>
    <row r="517" ht="15.75" hidden="1" x14ac:dyDescent="0.25"/>
    <row r="518" ht="15.75" hidden="1" x14ac:dyDescent="0.25"/>
    <row r="519" ht="15.75" hidden="1" x14ac:dyDescent="0.25"/>
    <row r="520" ht="15.75" hidden="1" x14ac:dyDescent="0.25"/>
    <row r="521" ht="15.75" hidden="1" x14ac:dyDescent="0.25"/>
    <row r="522" ht="15.75" hidden="1" x14ac:dyDescent="0.25"/>
    <row r="523" ht="15.75" hidden="1" x14ac:dyDescent="0.25"/>
    <row r="524" ht="15.75" hidden="1" x14ac:dyDescent="0.25"/>
    <row r="525" ht="15.75" hidden="1" x14ac:dyDescent="0.25"/>
    <row r="526" ht="15.75" hidden="1" x14ac:dyDescent="0.25"/>
    <row r="527" ht="15.75" hidden="1" x14ac:dyDescent="0.25"/>
    <row r="528" ht="15.75" hidden="1" x14ac:dyDescent="0.25"/>
    <row r="529" ht="15.75" hidden="1" x14ac:dyDescent="0.25"/>
    <row r="530" ht="15.75" hidden="1" x14ac:dyDescent="0.25"/>
    <row r="531" ht="15.75" hidden="1" x14ac:dyDescent="0.25"/>
    <row r="532" ht="15.75" hidden="1" x14ac:dyDescent="0.25"/>
    <row r="533" ht="15.75" hidden="1" x14ac:dyDescent="0.25"/>
    <row r="534" ht="15.75" hidden="1" x14ac:dyDescent="0.25"/>
    <row r="535" ht="15.75" hidden="1" x14ac:dyDescent="0.25"/>
    <row r="536" ht="15.75" hidden="1" x14ac:dyDescent="0.25"/>
    <row r="537" ht="15.75" hidden="1" x14ac:dyDescent="0.25"/>
    <row r="538" ht="15.75" hidden="1" x14ac:dyDescent="0.25"/>
    <row r="539" ht="15.75" hidden="1" x14ac:dyDescent="0.25"/>
    <row r="540" ht="15.75" hidden="1" x14ac:dyDescent="0.25"/>
    <row r="541" ht="15.75" hidden="1" x14ac:dyDescent="0.25"/>
    <row r="542" ht="15.75" hidden="1" x14ac:dyDescent="0.25"/>
    <row r="543" ht="15.75" hidden="1" x14ac:dyDescent="0.25"/>
    <row r="544" ht="15.75" hidden="1" x14ac:dyDescent="0.25"/>
    <row r="545" ht="15.75" hidden="1" x14ac:dyDescent="0.25"/>
    <row r="546" ht="15.75" hidden="1" x14ac:dyDescent="0.25"/>
    <row r="547" ht="15.75" hidden="1" x14ac:dyDescent="0.25"/>
    <row r="548" ht="15.75" hidden="1" x14ac:dyDescent="0.25"/>
    <row r="549" ht="15.75" hidden="1" x14ac:dyDescent="0.25"/>
    <row r="550" ht="15.75" hidden="1" x14ac:dyDescent="0.25"/>
    <row r="551" ht="15.75" hidden="1" x14ac:dyDescent="0.25"/>
    <row r="552" ht="15.75" hidden="1" x14ac:dyDescent="0.25"/>
    <row r="553" ht="15.75" hidden="1" x14ac:dyDescent="0.25"/>
    <row r="554" ht="15.75" hidden="1" x14ac:dyDescent="0.25"/>
    <row r="555" ht="15.75" hidden="1" x14ac:dyDescent="0.25"/>
    <row r="556" ht="15.75" hidden="1" x14ac:dyDescent="0.25"/>
    <row r="557" ht="15.75" hidden="1" x14ac:dyDescent="0.25"/>
    <row r="558" ht="15.75" hidden="1" x14ac:dyDescent="0.25"/>
    <row r="559" ht="15.75" hidden="1" x14ac:dyDescent="0.25"/>
    <row r="560" ht="15.75" hidden="1" x14ac:dyDescent="0.25"/>
    <row r="561" ht="15.75" hidden="1" x14ac:dyDescent="0.25"/>
    <row r="562" ht="15.75" hidden="1" x14ac:dyDescent="0.25"/>
    <row r="563" ht="15.75" hidden="1" x14ac:dyDescent="0.25"/>
    <row r="564" ht="15.75" hidden="1" x14ac:dyDescent="0.25"/>
    <row r="565" ht="15.75" hidden="1" x14ac:dyDescent="0.25"/>
    <row r="566" ht="15.75" hidden="1" x14ac:dyDescent="0.25"/>
    <row r="567" ht="15.75" hidden="1" x14ac:dyDescent="0.25"/>
    <row r="568" ht="15.75" hidden="1" x14ac:dyDescent="0.25"/>
    <row r="569" ht="15.75" hidden="1" x14ac:dyDescent="0.25"/>
    <row r="570" ht="15.75" hidden="1" x14ac:dyDescent="0.25"/>
    <row r="571" ht="15.75" hidden="1" x14ac:dyDescent="0.25"/>
    <row r="572" ht="15.75" hidden="1" x14ac:dyDescent="0.25"/>
    <row r="573" ht="15.75" hidden="1" x14ac:dyDescent="0.25"/>
    <row r="574" ht="15.75" hidden="1" x14ac:dyDescent="0.25"/>
    <row r="575" ht="15.75" hidden="1" x14ac:dyDescent="0.25"/>
    <row r="576" ht="15.75" hidden="1" x14ac:dyDescent="0.25"/>
    <row r="577" ht="15.75" hidden="1" x14ac:dyDescent="0.25"/>
    <row r="578" ht="15.75" hidden="1" x14ac:dyDescent="0.25"/>
    <row r="579" ht="15.75" hidden="1" x14ac:dyDescent="0.25"/>
    <row r="580" ht="15.75" hidden="1" x14ac:dyDescent="0.25"/>
    <row r="581" ht="15.75" hidden="1" x14ac:dyDescent="0.25"/>
    <row r="582" ht="15.75" hidden="1" x14ac:dyDescent="0.25"/>
    <row r="583" ht="15.75" hidden="1" x14ac:dyDescent="0.25"/>
    <row r="584" ht="15.75" hidden="1" x14ac:dyDescent="0.25"/>
    <row r="585" ht="15.75" hidden="1" x14ac:dyDescent="0.25"/>
    <row r="586" ht="15.75" hidden="1" x14ac:dyDescent="0.25"/>
    <row r="587" ht="15.75" hidden="1" x14ac:dyDescent="0.25"/>
    <row r="588" ht="15.75" hidden="1" x14ac:dyDescent="0.25"/>
    <row r="589" ht="15.75" hidden="1" x14ac:dyDescent="0.25"/>
    <row r="590" ht="15.75" hidden="1" x14ac:dyDescent="0.25"/>
    <row r="591" ht="15.75" hidden="1" x14ac:dyDescent="0.25"/>
    <row r="592" ht="15.75" hidden="1" x14ac:dyDescent="0.25"/>
    <row r="593" ht="15.75" hidden="1" x14ac:dyDescent="0.25"/>
    <row r="594" ht="15.75" hidden="1" x14ac:dyDescent="0.25"/>
    <row r="595" ht="15.75" hidden="1" x14ac:dyDescent="0.25"/>
    <row r="596" ht="15.75" hidden="1" x14ac:dyDescent="0.25"/>
    <row r="597" ht="15.75" hidden="1" x14ac:dyDescent="0.25"/>
    <row r="598" ht="15.75" hidden="1" x14ac:dyDescent="0.25"/>
    <row r="599" ht="15.75" hidden="1" x14ac:dyDescent="0.25"/>
    <row r="600" ht="15.75" hidden="1" x14ac:dyDescent="0.25"/>
    <row r="601" ht="15.75" hidden="1" x14ac:dyDescent="0.25"/>
    <row r="602" ht="15.75" hidden="1" x14ac:dyDescent="0.25"/>
    <row r="603" ht="15.75" hidden="1" x14ac:dyDescent="0.25"/>
    <row r="604" ht="15.75" hidden="1" x14ac:dyDescent="0.25"/>
    <row r="605" ht="15.75" hidden="1" x14ac:dyDescent="0.25"/>
    <row r="606" ht="15.75" hidden="1" x14ac:dyDescent="0.25"/>
    <row r="607" ht="15.75" hidden="1" x14ac:dyDescent="0.25"/>
    <row r="608" ht="15.75" hidden="1" x14ac:dyDescent="0.25"/>
    <row r="609" ht="15.75" hidden="1" x14ac:dyDescent="0.25"/>
    <row r="610" ht="15.75" hidden="1" x14ac:dyDescent="0.25"/>
    <row r="611" ht="15.75" hidden="1" x14ac:dyDescent="0.25"/>
    <row r="612" ht="15.75" hidden="1" x14ac:dyDescent="0.25"/>
    <row r="613" ht="15.75" hidden="1" x14ac:dyDescent="0.25"/>
    <row r="614" ht="15.75" hidden="1" x14ac:dyDescent="0.25"/>
    <row r="615" ht="15.75" hidden="1" x14ac:dyDescent="0.25"/>
    <row r="616" ht="15.75" hidden="1" x14ac:dyDescent="0.25"/>
    <row r="617" ht="15.75" hidden="1" x14ac:dyDescent="0.25"/>
    <row r="618" ht="15.75" hidden="1" x14ac:dyDescent="0.25"/>
    <row r="619" ht="15.75" hidden="1" x14ac:dyDescent="0.25"/>
    <row r="620" ht="15.75" hidden="1" x14ac:dyDescent="0.25"/>
    <row r="621" ht="15.75" hidden="1" x14ac:dyDescent="0.25"/>
    <row r="622" ht="15.75" hidden="1" x14ac:dyDescent="0.25"/>
    <row r="623" ht="15.75" hidden="1" x14ac:dyDescent="0.25"/>
    <row r="624" ht="15.75" hidden="1" x14ac:dyDescent="0.25"/>
    <row r="625" ht="15.75" hidden="1" x14ac:dyDescent="0.25"/>
    <row r="626" ht="15.75" hidden="1" x14ac:dyDescent="0.25"/>
    <row r="627" ht="15.75" hidden="1" x14ac:dyDescent="0.25"/>
    <row r="628" ht="15.75" hidden="1" x14ac:dyDescent="0.25"/>
    <row r="629" ht="15.75" hidden="1" x14ac:dyDescent="0.25"/>
    <row r="630" ht="15.75" hidden="1" x14ac:dyDescent="0.25"/>
    <row r="631" ht="15.75" hidden="1" x14ac:dyDescent="0.25"/>
    <row r="632" ht="15.75" hidden="1" x14ac:dyDescent="0.25"/>
    <row r="633" ht="15.75" hidden="1" x14ac:dyDescent="0.25"/>
    <row r="634" ht="15.75" hidden="1" x14ac:dyDescent="0.25"/>
    <row r="635" ht="15.75" hidden="1" x14ac:dyDescent="0.25"/>
    <row r="636" ht="15.75" hidden="1" x14ac:dyDescent="0.25"/>
    <row r="637" ht="15.75" hidden="1" x14ac:dyDescent="0.25"/>
    <row r="638" ht="15.75" hidden="1" x14ac:dyDescent="0.25"/>
    <row r="639" ht="15.75" hidden="1" x14ac:dyDescent="0.25"/>
    <row r="640" ht="15.75" hidden="1" x14ac:dyDescent="0.25"/>
    <row r="641" ht="15.75" hidden="1" x14ac:dyDescent="0.25"/>
    <row r="642" ht="15.75" hidden="1" x14ac:dyDescent="0.25"/>
    <row r="643" ht="15.75" hidden="1" x14ac:dyDescent="0.25"/>
    <row r="644" ht="15.75" hidden="1" x14ac:dyDescent="0.25"/>
    <row r="645" ht="15.75" hidden="1" x14ac:dyDescent="0.25"/>
    <row r="646" ht="15.75" hidden="1" x14ac:dyDescent="0.25"/>
    <row r="647" ht="15.75" hidden="1" x14ac:dyDescent="0.25"/>
    <row r="648" ht="15.75" hidden="1" x14ac:dyDescent="0.25"/>
    <row r="649" ht="15.75" hidden="1" x14ac:dyDescent="0.25"/>
    <row r="650" ht="15.75" hidden="1" x14ac:dyDescent="0.25"/>
    <row r="651" ht="15.75" hidden="1" x14ac:dyDescent="0.25"/>
    <row r="652" ht="15.75" hidden="1" x14ac:dyDescent="0.25"/>
    <row r="653" ht="15.75" hidden="1" x14ac:dyDescent="0.25"/>
    <row r="654" ht="15.75" hidden="1" x14ac:dyDescent="0.25"/>
    <row r="655" ht="15.75" hidden="1" x14ac:dyDescent="0.25"/>
    <row r="656" ht="15.75" hidden="1" x14ac:dyDescent="0.25"/>
    <row r="657" ht="15.75" hidden="1" x14ac:dyDescent="0.25"/>
    <row r="658" ht="15.75" hidden="1" x14ac:dyDescent="0.25"/>
    <row r="659" ht="15.75" hidden="1" x14ac:dyDescent="0.25"/>
    <row r="660" ht="15.75" hidden="1" x14ac:dyDescent="0.25"/>
    <row r="661" ht="15.75" hidden="1" x14ac:dyDescent="0.25"/>
    <row r="662" ht="15.75" hidden="1" x14ac:dyDescent="0.25"/>
    <row r="663" ht="15.75" hidden="1" x14ac:dyDescent="0.25"/>
    <row r="664" ht="15.75" hidden="1" x14ac:dyDescent="0.25"/>
    <row r="665" ht="15.75" hidden="1" x14ac:dyDescent="0.25"/>
    <row r="666" ht="15.75" hidden="1" x14ac:dyDescent="0.25"/>
    <row r="667" ht="15.75" hidden="1" x14ac:dyDescent="0.25"/>
    <row r="668" ht="15.75" hidden="1" x14ac:dyDescent="0.25"/>
    <row r="669" ht="15.75" hidden="1" x14ac:dyDescent="0.25"/>
    <row r="670" ht="15.75" hidden="1" x14ac:dyDescent="0.25"/>
    <row r="671" ht="15.75" hidden="1" x14ac:dyDescent="0.25"/>
    <row r="672" ht="15.75" hidden="1" x14ac:dyDescent="0.25"/>
    <row r="673" ht="15.75" hidden="1" x14ac:dyDescent="0.25"/>
    <row r="674" ht="15.75" hidden="1" x14ac:dyDescent="0.25"/>
    <row r="675" ht="15.75" hidden="1" x14ac:dyDescent="0.25"/>
    <row r="676" ht="15.75" hidden="1" x14ac:dyDescent="0.25"/>
    <row r="677" ht="15.75" hidden="1" x14ac:dyDescent="0.25"/>
    <row r="678" ht="15.75" hidden="1" x14ac:dyDescent="0.25"/>
    <row r="679" ht="15.75" hidden="1" x14ac:dyDescent="0.25"/>
    <row r="680" ht="15.75" hidden="1" x14ac:dyDescent="0.25"/>
    <row r="681" ht="15.75" hidden="1" x14ac:dyDescent="0.25"/>
    <row r="682" ht="15.75" hidden="1" x14ac:dyDescent="0.25"/>
    <row r="683" ht="15.75" hidden="1" x14ac:dyDescent="0.25"/>
    <row r="684" ht="15.75" hidden="1" x14ac:dyDescent="0.25"/>
    <row r="685" ht="15.75" hidden="1" x14ac:dyDescent="0.25"/>
    <row r="686" ht="15.75" hidden="1" x14ac:dyDescent="0.25"/>
    <row r="687" ht="15.75" hidden="1" x14ac:dyDescent="0.25"/>
    <row r="688" ht="15.75" hidden="1" x14ac:dyDescent="0.25"/>
    <row r="689" ht="15.75" hidden="1" x14ac:dyDescent="0.25"/>
    <row r="690" ht="15.75" hidden="1" x14ac:dyDescent="0.25"/>
    <row r="691" ht="15.75" hidden="1" x14ac:dyDescent="0.25"/>
    <row r="692" ht="15.75" hidden="1" x14ac:dyDescent="0.25"/>
    <row r="693" ht="15.75" hidden="1" x14ac:dyDescent="0.25"/>
    <row r="694" ht="15.75" hidden="1" x14ac:dyDescent="0.25"/>
    <row r="695" ht="15.75" hidden="1" x14ac:dyDescent="0.25"/>
    <row r="696" ht="15.75" hidden="1" x14ac:dyDescent="0.25"/>
    <row r="697" ht="15.75" hidden="1" x14ac:dyDescent="0.25"/>
    <row r="698" ht="15.75" hidden="1" x14ac:dyDescent="0.25"/>
    <row r="699" ht="15.75" hidden="1" x14ac:dyDescent="0.25"/>
    <row r="700" ht="15.75" hidden="1" x14ac:dyDescent="0.25"/>
    <row r="701" ht="15.75" hidden="1" x14ac:dyDescent="0.25"/>
    <row r="702" ht="15.75" hidden="1" x14ac:dyDescent="0.25"/>
    <row r="703" ht="15.75" hidden="1" x14ac:dyDescent="0.25"/>
    <row r="704" ht="15.75" hidden="1" x14ac:dyDescent="0.25"/>
    <row r="705" ht="15.75" hidden="1" x14ac:dyDescent="0.25"/>
    <row r="706" ht="15.75" hidden="1" x14ac:dyDescent="0.25"/>
    <row r="707" ht="15.75" hidden="1" x14ac:dyDescent="0.25"/>
    <row r="708" ht="15.75" hidden="1" x14ac:dyDescent="0.25"/>
    <row r="709" ht="15.75" hidden="1" x14ac:dyDescent="0.25"/>
    <row r="710" ht="15.75" hidden="1" x14ac:dyDescent="0.25"/>
    <row r="711" ht="15.75" hidden="1" x14ac:dyDescent="0.25"/>
    <row r="712" ht="15.75" hidden="1" x14ac:dyDescent="0.25"/>
    <row r="713" ht="15.75" hidden="1" x14ac:dyDescent="0.25"/>
    <row r="714" ht="15.75" hidden="1" x14ac:dyDescent="0.25"/>
    <row r="715" ht="15.75" hidden="1" x14ac:dyDescent="0.25"/>
    <row r="716" ht="15.75" hidden="1" x14ac:dyDescent="0.25"/>
    <row r="717" ht="15.75" hidden="1" x14ac:dyDescent="0.25"/>
    <row r="718" ht="15.75" hidden="1" x14ac:dyDescent="0.25"/>
    <row r="719" ht="15.75" hidden="1" x14ac:dyDescent="0.25"/>
    <row r="720" ht="15.75" hidden="1" x14ac:dyDescent="0.25"/>
    <row r="721" ht="15.75" hidden="1" x14ac:dyDescent="0.25"/>
    <row r="722" ht="15.75" hidden="1" x14ac:dyDescent="0.25"/>
    <row r="723" ht="15.75" hidden="1" x14ac:dyDescent="0.25"/>
    <row r="724" ht="15.75" hidden="1" x14ac:dyDescent="0.25"/>
    <row r="725" ht="15.75" hidden="1" x14ac:dyDescent="0.25"/>
    <row r="726" ht="15.75" hidden="1" x14ac:dyDescent="0.25"/>
    <row r="727" ht="15.75" hidden="1" x14ac:dyDescent="0.25"/>
    <row r="728" ht="15.75" hidden="1" x14ac:dyDescent="0.25"/>
    <row r="729" ht="15.75" hidden="1" x14ac:dyDescent="0.25"/>
    <row r="730" ht="15.75" hidden="1" x14ac:dyDescent="0.25"/>
    <row r="731" ht="15.75" hidden="1" x14ac:dyDescent="0.25"/>
    <row r="732" ht="15.75" hidden="1" x14ac:dyDescent="0.25"/>
    <row r="733" ht="15.75" hidden="1" x14ac:dyDescent="0.25"/>
    <row r="734" ht="15.75" hidden="1" x14ac:dyDescent="0.25"/>
    <row r="735" ht="15.75" hidden="1" x14ac:dyDescent="0.25"/>
    <row r="736" ht="15.75" hidden="1" x14ac:dyDescent="0.25"/>
    <row r="737" ht="15.75" hidden="1" x14ac:dyDescent="0.25"/>
    <row r="738" ht="15.75" hidden="1" x14ac:dyDescent="0.25"/>
    <row r="739" ht="15.75" hidden="1" x14ac:dyDescent="0.25"/>
    <row r="740" ht="15.75" hidden="1" x14ac:dyDescent="0.25"/>
    <row r="741" ht="15.75" hidden="1" x14ac:dyDescent="0.25"/>
    <row r="742" ht="15.75" hidden="1" x14ac:dyDescent="0.25"/>
    <row r="743" ht="15.75" hidden="1" x14ac:dyDescent="0.25"/>
    <row r="744" ht="15.75" hidden="1" x14ac:dyDescent="0.25"/>
    <row r="745" ht="15.75" hidden="1" x14ac:dyDescent="0.25"/>
    <row r="746" ht="15.75" hidden="1" x14ac:dyDescent="0.25"/>
    <row r="747" ht="15.75" hidden="1" x14ac:dyDescent="0.25"/>
    <row r="748" ht="15.75" hidden="1" x14ac:dyDescent="0.25"/>
    <row r="749" ht="15.75" hidden="1" x14ac:dyDescent="0.25"/>
    <row r="750" ht="15.75" hidden="1" x14ac:dyDescent="0.25"/>
    <row r="751" ht="15.75" hidden="1" x14ac:dyDescent="0.25"/>
    <row r="752" ht="15.75" hidden="1" x14ac:dyDescent="0.25"/>
    <row r="753" ht="15.75" hidden="1" x14ac:dyDescent="0.25"/>
    <row r="754" ht="15.75" hidden="1" x14ac:dyDescent="0.25"/>
    <row r="755" ht="15.75" hidden="1" x14ac:dyDescent="0.25"/>
    <row r="756" ht="15.75" hidden="1" x14ac:dyDescent="0.25"/>
    <row r="757" ht="15.75" hidden="1" x14ac:dyDescent="0.25"/>
    <row r="758" ht="15.75" hidden="1" x14ac:dyDescent="0.25"/>
    <row r="759" ht="15.75" hidden="1" x14ac:dyDescent="0.25"/>
    <row r="760" ht="15.75" hidden="1" x14ac:dyDescent="0.25"/>
    <row r="761" ht="15.75" hidden="1" x14ac:dyDescent="0.25"/>
    <row r="762" ht="15.75" hidden="1" x14ac:dyDescent="0.25"/>
    <row r="763" ht="15.75" hidden="1" x14ac:dyDescent="0.25"/>
    <row r="764" ht="15.75" hidden="1" x14ac:dyDescent="0.25"/>
    <row r="765" ht="15.75" hidden="1" x14ac:dyDescent="0.25"/>
    <row r="766" ht="15.75" hidden="1" x14ac:dyDescent="0.25"/>
    <row r="767" ht="15.75" hidden="1" x14ac:dyDescent="0.25"/>
    <row r="768" ht="15.75" hidden="1" x14ac:dyDescent="0.25"/>
    <row r="769" ht="15.75" hidden="1" x14ac:dyDescent="0.25"/>
    <row r="770" ht="15.75" hidden="1" x14ac:dyDescent="0.25"/>
    <row r="771" ht="15.75" hidden="1" x14ac:dyDescent="0.25"/>
    <row r="772" ht="15.75" hidden="1" x14ac:dyDescent="0.25"/>
    <row r="773" ht="15.75" hidden="1" x14ac:dyDescent="0.25"/>
    <row r="774" ht="15.75" hidden="1" x14ac:dyDescent="0.25"/>
    <row r="775" ht="15.75" hidden="1" x14ac:dyDescent="0.25"/>
    <row r="776" ht="15.75" hidden="1" x14ac:dyDescent="0.25"/>
    <row r="777" ht="15.75" hidden="1" x14ac:dyDescent="0.25"/>
    <row r="778" ht="15.75" hidden="1" x14ac:dyDescent="0.25"/>
    <row r="779" ht="15.75" hidden="1" x14ac:dyDescent="0.25"/>
    <row r="780" ht="15.75" hidden="1" x14ac:dyDescent="0.25"/>
    <row r="781" ht="15.75" hidden="1" x14ac:dyDescent="0.25"/>
    <row r="782" ht="15.75" hidden="1" x14ac:dyDescent="0.25"/>
    <row r="783" ht="15.75" hidden="1" x14ac:dyDescent="0.25"/>
    <row r="784" ht="15.75" hidden="1" x14ac:dyDescent="0.25"/>
    <row r="785" ht="15.75" hidden="1" x14ac:dyDescent="0.25"/>
    <row r="786" ht="15.75" hidden="1" x14ac:dyDescent="0.25"/>
    <row r="787" ht="15.75" hidden="1" x14ac:dyDescent="0.25"/>
    <row r="788" ht="15.75" hidden="1" x14ac:dyDescent="0.25"/>
    <row r="789" ht="15.75" hidden="1" x14ac:dyDescent="0.25"/>
    <row r="790" ht="15.75" hidden="1" x14ac:dyDescent="0.25"/>
    <row r="791" ht="15.75" hidden="1" x14ac:dyDescent="0.25"/>
    <row r="792" ht="15.75" hidden="1" x14ac:dyDescent="0.25"/>
    <row r="793" ht="15.75" hidden="1" x14ac:dyDescent="0.25"/>
    <row r="794" ht="15.75" hidden="1" x14ac:dyDescent="0.25"/>
    <row r="795" ht="15.75" hidden="1" x14ac:dyDescent="0.25"/>
    <row r="796" ht="15.75" hidden="1" x14ac:dyDescent="0.25"/>
    <row r="797" ht="15.75" hidden="1" x14ac:dyDescent="0.25"/>
    <row r="798" ht="15.75" hidden="1" x14ac:dyDescent="0.25"/>
    <row r="799" ht="15.75" hidden="1" x14ac:dyDescent="0.25"/>
    <row r="800" ht="15.75" hidden="1" x14ac:dyDescent="0.25"/>
    <row r="801" ht="15.75" hidden="1" x14ac:dyDescent="0.25"/>
    <row r="802" ht="15.75" hidden="1" x14ac:dyDescent="0.25"/>
    <row r="803" ht="15.75" hidden="1" x14ac:dyDescent="0.25"/>
    <row r="804" ht="15.75" hidden="1" x14ac:dyDescent="0.25"/>
    <row r="805" ht="15.75" hidden="1" x14ac:dyDescent="0.25"/>
    <row r="806" ht="15.75" hidden="1" x14ac:dyDescent="0.25"/>
    <row r="807" ht="15.75" hidden="1" x14ac:dyDescent="0.25"/>
    <row r="808" ht="15.75" hidden="1" x14ac:dyDescent="0.25"/>
    <row r="809" ht="15.75" hidden="1" x14ac:dyDescent="0.25"/>
    <row r="810" ht="15.75" hidden="1" x14ac:dyDescent="0.25"/>
    <row r="811" ht="15.75" hidden="1" x14ac:dyDescent="0.25"/>
    <row r="812" ht="15.75" hidden="1" x14ac:dyDescent="0.25"/>
    <row r="813" ht="15.75" hidden="1" x14ac:dyDescent="0.25"/>
    <row r="814" ht="15.75" hidden="1" x14ac:dyDescent="0.25"/>
    <row r="815" ht="15.75" hidden="1" x14ac:dyDescent="0.25"/>
    <row r="816" ht="15.75" hidden="1" x14ac:dyDescent="0.25"/>
    <row r="817" ht="15.75" hidden="1" x14ac:dyDescent="0.25"/>
    <row r="818" ht="15.75" hidden="1" x14ac:dyDescent="0.25"/>
    <row r="819" ht="15.75" hidden="1" x14ac:dyDescent="0.25"/>
    <row r="820" ht="15.75" hidden="1" x14ac:dyDescent="0.25"/>
    <row r="821" ht="15.75" hidden="1" x14ac:dyDescent="0.25"/>
    <row r="822" ht="15.75" hidden="1" x14ac:dyDescent="0.25"/>
    <row r="823" ht="15.75" hidden="1" x14ac:dyDescent="0.25"/>
    <row r="824" ht="15.75" hidden="1" x14ac:dyDescent="0.25"/>
    <row r="825" ht="15.75" hidden="1" x14ac:dyDescent="0.25"/>
    <row r="826" ht="15.75" hidden="1" x14ac:dyDescent="0.25"/>
    <row r="827" ht="15.75" hidden="1" x14ac:dyDescent="0.25"/>
    <row r="828" ht="15.75" hidden="1" x14ac:dyDescent="0.25"/>
    <row r="829" ht="15.75" hidden="1" x14ac:dyDescent="0.25"/>
    <row r="830" ht="15.75" hidden="1" x14ac:dyDescent="0.25"/>
    <row r="831" ht="15.75" hidden="1" x14ac:dyDescent="0.25"/>
    <row r="832" ht="15.75" hidden="1" x14ac:dyDescent="0.25"/>
    <row r="833" ht="15.75" hidden="1" x14ac:dyDescent="0.25"/>
    <row r="834" ht="15.75" hidden="1" x14ac:dyDescent="0.25"/>
    <row r="835" ht="15.75" hidden="1" x14ac:dyDescent="0.25"/>
    <row r="836" ht="15.75" hidden="1" x14ac:dyDescent="0.25"/>
    <row r="837" ht="15.75" hidden="1" x14ac:dyDescent="0.25"/>
    <row r="838" ht="15.75" hidden="1" x14ac:dyDescent="0.25"/>
    <row r="839" ht="15.75" hidden="1" x14ac:dyDescent="0.25"/>
    <row r="840" ht="15.75" hidden="1" x14ac:dyDescent="0.25"/>
    <row r="841" ht="15.75" hidden="1" x14ac:dyDescent="0.25"/>
    <row r="842" ht="15.75" hidden="1" x14ac:dyDescent="0.25"/>
    <row r="843" ht="15.75" hidden="1" x14ac:dyDescent="0.25"/>
    <row r="844" ht="15.75" hidden="1" x14ac:dyDescent="0.25"/>
    <row r="845" ht="15.75" hidden="1" x14ac:dyDescent="0.25"/>
    <row r="846" ht="15.75" hidden="1" x14ac:dyDescent="0.25"/>
    <row r="847" ht="15.75" hidden="1" x14ac:dyDescent="0.25"/>
    <row r="848" ht="15.75" hidden="1" x14ac:dyDescent="0.25"/>
    <row r="849" ht="15.75" hidden="1" x14ac:dyDescent="0.25"/>
    <row r="850" ht="15.75" hidden="1" x14ac:dyDescent="0.25"/>
    <row r="851" ht="15.75" hidden="1" x14ac:dyDescent="0.25"/>
    <row r="852" ht="15.75" hidden="1" x14ac:dyDescent="0.25"/>
    <row r="853" ht="15.75" hidden="1" x14ac:dyDescent="0.25"/>
    <row r="854" ht="15.75" hidden="1" x14ac:dyDescent="0.25"/>
    <row r="855" ht="15.75" hidden="1" x14ac:dyDescent="0.25"/>
    <row r="856" ht="15.75" hidden="1" x14ac:dyDescent="0.25"/>
    <row r="857" ht="15.75" hidden="1" x14ac:dyDescent="0.25"/>
    <row r="858" ht="15.75" hidden="1" x14ac:dyDescent="0.25"/>
    <row r="859" ht="15.75" hidden="1" x14ac:dyDescent="0.25"/>
    <row r="860" ht="15.75" hidden="1" x14ac:dyDescent="0.25"/>
    <row r="861" ht="15.75" hidden="1" x14ac:dyDescent="0.25"/>
    <row r="862" ht="15.75" hidden="1" x14ac:dyDescent="0.25"/>
    <row r="863" ht="15.75" hidden="1" x14ac:dyDescent="0.25"/>
    <row r="864" ht="15.75" hidden="1" x14ac:dyDescent="0.25"/>
    <row r="865" ht="15.75" hidden="1" x14ac:dyDescent="0.25"/>
    <row r="866" ht="15.75" hidden="1" x14ac:dyDescent="0.25"/>
    <row r="867" ht="15.75" hidden="1" x14ac:dyDescent="0.25"/>
    <row r="868" ht="15.75" hidden="1" x14ac:dyDescent="0.25"/>
    <row r="869" ht="15.75" hidden="1" x14ac:dyDescent="0.25"/>
    <row r="870" ht="15.75" hidden="1" x14ac:dyDescent="0.25"/>
    <row r="871" ht="15.75" hidden="1" x14ac:dyDescent="0.25"/>
    <row r="872" ht="15.75" hidden="1" x14ac:dyDescent="0.25"/>
    <row r="873" ht="15.75" hidden="1" x14ac:dyDescent="0.25"/>
    <row r="874" ht="15.75" hidden="1" x14ac:dyDescent="0.25"/>
    <row r="875" ht="15.75" hidden="1" x14ac:dyDescent="0.25"/>
    <row r="876" ht="15.75" hidden="1" x14ac:dyDescent="0.25"/>
    <row r="877" ht="15.75" hidden="1" x14ac:dyDescent="0.25"/>
    <row r="878" ht="15.75" hidden="1" x14ac:dyDescent="0.25"/>
    <row r="879" ht="15.75" hidden="1" x14ac:dyDescent="0.25"/>
    <row r="880" ht="15.75" hidden="1" x14ac:dyDescent="0.25"/>
    <row r="881" ht="15.75" hidden="1" x14ac:dyDescent="0.25"/>
    <row r="882" ht="15.75" hidden="1" x14ac:dyDescent="0.25"/>
    <row r="883" ht="15.75" hidden="1" x14ac:dyDescent="0.25"/>
    <row r="884" ht="15.75" hidden="1" x14ac:dyDescent="0.25"/>
    <row r="885" ht="15.75" hidden="1" x14ac:dyDescent="0.25"/>
    <row r="886" ht="15.75" hidden="1" x14ac:dyDescent="0.25"/>
    <row r="887" ht="15.75" hidden="1" x14ac:dyDescent="0.25"/>
    <row r="888" ht="15.75" hidden="1" x14ac:dyDescent="0.25"/>
    <row r="889" ht="15.75" hidden="1" x14ac:dyDescent="0.25"/>
    <row r="890" ht="15.75" hidden="1" x14ac:dyDescent="0.25"/>
    <row r="891" ht="15.75" hidden="1" x14ac:dyDescent="0.25"/>
    <row r="892" ht="15.75" hidden="1" x14ac:dyDescent="0.25"/>
    <row r="893" ht="15.75" hidden="1" x14ac:dyDescent="0.25"/>
    <row r="894" ht="15.75" hidden="1" x14ac:dyDescent="0.25"/>
    <row r="895" ht="15.75" hidden="1" x14ac:dyDescent="0.25"/>
    <row r="896" ht="15.75" hidden="1" x14ac:dyDescent="0.25"/>
    <row r="897" ht="15.75" hidden="1" x14ac:dyDescent="0.25"/>
    <row r="898" ht="15.75" hidden="1" x14ac:dyDescent="0.25"/>
    <row r="899" ht="15.75" hidden="1" x14ac:dyDescent="0.25"/>
    <row r="900" ht="15.75" hidden="1" x14ac:dyDescent="0.25"/>
    <row r="901" ht="15.75" hidden="1" x14ac:dyDescent="0.25"/>
    <row r="902" ht="15.75" hidden="1" x14ac:dyDescent="0.25"/>
    <row r="903" ht="15.75" hidden="1" x14ac:dyDescent="0.25"/>
    <row r="904" ht="15.75" hidden="1" x14ac:dyDescent="0.25"/>
    <row r="905" ht="15.75" hidden="1" x14ac:dyDescent="0.25"/>
    <row r="906" ht="15.75" hidden="1" x14ac:dyDescent="0.25"/>
    <row r="907" ht="15.75" hidden="1" x14ac:dyDescent="0.25"/>
    <row r="908" ht="15.75" hidden="1" x14ac:dyDescent="0.25"/>
    <row r="909" ht="15.75" hidden="1" x14ac:dyDescent="0.25"/>
    <row r="910" ht="15.75" hidden="1" x14ac:dyDescent="0.25"/>
    <row r="911" ht="15.75" hidden="1" x14ac:dyDescent="0.25"/>
    <row r="912" ht="15.75" hidden="1" x14ac:dyDescent="0.25"/>
    <row r="913" ht="15.75" hidden="1" x14ac:dyDescent="0.25"/>
    <row r="914" ht="15.75" hidden="1" x14ac:dyDescent="0.25"/>
    <row r="915" ht="15.75" hidden="1" x14ac:dyDescent="0.25"/>
    <row r="916" ht="15.75" hidden="1" x14ac:dyDescent="0.25"/>
    <row r="917" ht="15.75" hidden="1" x14ac:dyDescent="0.25"/>
    <row r="918" ht="15.75" hidden="1" x14ac:dyDescent="0.25"/>
    <row r="919" ht="15.75" hidden="1" x14ac:dyDescent="0.25"/>
    <row r="920" ht="15.75" hidden="1" x14ac:dyDescent="0.25"/>
    <row r="921" ht="15.75" hidden="1" x14ac:dyDescent="0.25"/>
    <row r="922" ht="15.75" hidden="1" x14ac:dyDescent="0.25"/>
    <row r="923" ht="15.75" hidden="1" x14ac:dyDescent="0.25"/>
    <row r="924" ht="15.75" hidden="1" x14ac:dyDescent="0.25"/>
    <row r="925" ht="15.75" hidden="1" x14ac:dyDescent="0.25"/>
    <row r="926" ht="15.75" hidden="1" x14ac:dyDescent="0.25"/>
    <row r="927" ht="15.75" hidden="1" x14ac:dyDescent="0.25"/>
    <row r="928" ht="15.75" hidden="1" x14ac:dyDescent="0.25"/>
    <row r="929" ht="15.75" hidden="1" x14ac:dyDescent="0.25"/>
    <row r="930" ht="15.75" hidden="1" x14ac:dyDescent="0.25"/>
    <row r="931" ht="15.75" hidden="1" x14ac:dyDescent="0.25"/>
    <row r="932" ht="15.75" hidden="1" x14ac:dyDescent="0.25"/>
    <row r="933" ht="15.75" hidden="1" x14ac:dyDescent="0.25"/>
    <row r="934" ht="15.75" hidden="1" x14ac:dyDescent="0.25"/>
    <row r="935" ht="15.75" hidden="1" x14ac:dyDescent="0.25"/>
    <row r="936" ht="15.75" hidden="1" x14ac:dyDescent="0.25"/>
    <row r="937" ht="15.75" hidden="1" x14ac:dyDescent="0.25"/>
    <row r="938" ht="15.75" hidden="1" x14ac:dyDescent="0.25"/>
    <row r="939" ht="15.75" hidden="1" x14ac:dyDescent="0.25"/>
    <row r="940" ht="15.75" hidden="1" x14ac:dyDescent="0.25"/>
    <row r="941" ht="15.75" hidden="1" x14ac:dyDescent="0.25"/>
    <row r="942" ht="15.75" hidden="1" x14ac:dyDescent="0.25"/>
    <row r="943" ht="15.75" hidden="1" x14ac:dyDescent="0.25"/>
    <row r="944" ht="15.75" hidden="1" x14ac:dyDescent="0.25"/>
    <row r="945" ht="15.75" hidden="1" x14ac:dyDescent="0.25"/>
    <row r="946" ht="15.75" hidden="1" x14ac:dyDescent="0.25"/>
    <row r="947" ht="15.75" hidden="1" x14ac:dyDescent="0.25"/>
    <row r="948" ht="15.75" hidden="1" x14ac:dyDescent="0.25"/>
    <row r="949" ht="15.75" hidden="1" x14ac:dyDescent="0.25"/>
    <row r="950" ht="15.75" hidden="1" x14ac:dyDescent="0.25"/>
    <row r="951" ht="15.75" hidden="1" x14ac:dyDescent="0.25"/>
    <row r="952" ht="15.75" hidden="1" x14ac:dyDescent="0.25"/>
    <row r="953" ht="15.75" hidden="1" x14ac:dyDescent="0.25"/>
    <row r="954" ht="15.75" hidden="1" x14ac:dyDescent="0.25"/>
    <row r="955" ht="15.75" hidden="1" x14ac:dyDescent="0.25"/>
    <row r="956" ht="15.75" hidden="1" x14ac:dyDescent="0.25"/>
    <row r="957" ht="15.75" hidden="1" x14ac:dyDescent="0.25"/>
    <row r="958" ht="15.75" hidden="1" x14ac:dyDescent="0.25"/>
    <row r="959" ht="15.75" hidden="1" x14ac:dyDescent="0.25"/>
    <row r="960" ht="15.75" hidden="1" x14ac:dyDescent="0.25"/>
    <row r="961" ht="15.75" hidden="1" x14ac:dyDescent="0.25"/>
    <row r="962" ht="15.75" hidden="1" x14ac:dyDescent="0.25"/>
    <row r="963" ht="15.75" hidden="1" x14ac:dyDescent="0.25"/>
    <row r="964" ht="15.75" hidden="1" x14ac:dyDescent="0.25"/>
    <row r="965" ht="15.75" hidden="1" x14ac:dyDescent="0.25"/>
    <row r="966" ht="15.75" hidden="1" x14ac:dyDescent="0.25"/>
    <row r="967" ht="15.75" hidden="1" x14ac:dyDescent="0.25"/>
    <row r="968" ht="15.75" hidden="1" x14ac:dyDescent="0.25"/>
    <row r="969" ht="15.75" hidden="1" x14ac:dyDescent="0.25"/>
    <row r="970" ht="15.75" hidden="1" x14ac:dyDescent="0.25"/>
    <row r="971" ht="15.75" hidden="1" x14ac:dyDescent="0.25"/>
    <row r="972" ht="15.75" hidden="1" x14ac:dyDescent="0.25"/>
    <row r="973" ht="15.75" hidden="1" x14ac:dyDescent="0.25"/>
    <row r="974" ht="15.75" hidden="1" x14ac:dyDescent="0.25"/>
    <row r="975" ht="15.75" hidden="1" x14ac:dyDescent="0.25"/>
    <row r="976" ht="15.75" hidden="1" x14ac:dyDescent="0.25"/>
    <row r="977" ht="15.75" hidden="1" x14ac:dyDescent="0.25"/>
    <row r="978" ht="15.75" hidden="1" x14ac:dyDescent="0.25"/>
    <row r="979" ht="15.75" hidden="1" x14ac:dyDescent="0.25"/>
    <row r="980" ht="15.75" hidden="1" x14ac:dyDescent="0.25"/>
    <row r="981" ht="15.75" hidden="1" x14ac:dyDescent="0.25"/>
    <row r="982" ht="15.75" hidden="1" x14ac:dyDescent="0.25"/>
    <row r="983" ht="15.75" hidden="1" x14ac:dyDescent="0.25"/>
    <row r="984" ht="15.75" hidden="1" x14ac:dyDescent="0.25"/>
    <row r="985" ht="15.75" hidden="1" x14ac:dyDescent="0.25"/>
    <row r="986" ht="15.75" hidden="1" x14ac:dyDescent="0.25"/>
    <row r="987" ht="15.75" hidden="1" x14ac:dyDescent="0.25"/>
    <row r="988" ht="15.75" hidden="1" x14ac:dyDescent="0.25"/>
    <row r="989" ht="15.75" hidden="1" x14ac:dyDescent="0.25"/>
    <row r="990" ht="15.75" hidden="1" x14ac:dyDescent="0.25"/>
    <row r="991" ht="15.75" hidden="1" x14ac:dyDescent="0.25"/>
    <row r="992" ht="15.75" hidden="1" x14ac:dyDescent="0.25"/>
    <row r="993" ht="15.75" hidden="1" x14ac:dyDescent="0.25"/>
    <row r="994" ht="15.75" hidden="1" x14ac:dyDescent="0.25"/>
    <row r="995" ht="15.75" hidden="1" x14ac:dyDescent="0.25"/>
    <row r="996" ht="15.75" hidden="1" x14ac:dyDescent="0.25"/>
    <row r="997" ht="15.75" hidden="1" x14ac:dyDescent="0.25"/>
    <row r="998" ht="15.75" hidden="1" x14ac:dyDescent="0.25"/>
    <row r="999" ht="15.75" hidden="1" x14ac:dyDescent="0.25"/>
    <row r="1000" ht="15.75" hidden="1" x14ac:dyDescent="0.25"/>
    <row r="1001" ht="15.75" hidden="1" x14ac:dyDescent="0.25"/>
    <row r="1002" ht="15.75" hidden="1" x14ac:dyDescent="0.25"/>
    <row r="1003" ht="15.75" hidden="1" x14ac:dyDescent="0.25"/>
    <row r="1004" ht="15.75" hidden="1" x14ac:dyDescent="0.25"/>
    <row r="1005" ht="15.75" hidden="1" x14ac:dyDescent="0.25"/>
    <row r="1006" ht="15.75" hidden="1" x14ac:dyDescent="0.25"/>
    <row r="1007" ht="15.75" hidden="1" x14ac:dyDescent="0.25"/>
    <row r="1008" ht="15.75" hidden="1" x14ac:dyDescent="0.25"/>
    <row r="1009" ht="15.75" hidden="1" x14ac:dyDescent="0.25"/>
    <row r="1010" ht="15.75" hidden="1" x14ac:dyDescent="0.25"/>
    <row r="1011" ht="15.75" hidden="1" x14ac:dyDescent="0.25"/>
    <row r="1012" ht="15.75" hidden="1" x14ac:dyDescent="0.25"/>
    <row r="1013" ht="15.75" hidden="1" x14ac:dyDescent="0.25"/>
    <row r="1014" ht="15.75" hidden="1" x14ac:dyDescent="0.25"/>
    <row r="1015" ht="15.75" hidden="1" x14ac:dyDescent="0.25"/>
    <row r="1016" ht="15.75" hidden="1" x14ac:dyDescent="0.25"/>
    <row r="1017" ht="15.75" hidden="1" x14ac:dyDescent="0.25"/>
    <row r="1018" ht="15.75" hidden="1" x14ac:dyDescent="0.25"/>
    <row r="1019" ht="15.75" hidden="1" x14ac:dyDescent="0.25"/>
    <row r="1020" ht="15.75" hidden="1" x14ac:dyDescent="0.25"/>
    <row r="1021" ht="15.75" hidden="1" x14ac:dyDescent="0.25"/>
    <row r="1022" ht="15.75" hidden="1" x14ac:dyDescent="0.25"/>
    <row r="1023" ht="15.75" hidden="1" x14ac:dyDescent="0.25"/>
    <row r="1024" ht="15.75" hidden="1" x14ac:dyDescent="0.25"/>
    <row r="1025" ht="15.75" hidden="1" x14ac:dyDescent="0.25"/>
    <row r="1026" ht="15.75" hidden="1" x14ac:dyDescent="0.25"/>
    <row r="1027" ht="15.75" hidden="1" x14ac:dyDescent="0.25"/>
    <row r="1028" ht="15.75" hidden="1" x14ac:dyDescent="0.25"/>
    <row r="1029" ht="15.75" hidden="1" x14ac:dyDescent="0.25"/>
    <row r="1030" ht="15.75" hidden="1" x14ac:dyDescent="0.25"/>
    <row r="1031" ht="15.75" hidden="1" x14ac:dyDescent="0.25"/>
    <row r="1032" ht="15.75" hidden="1" x14ac:dyDescent="0.25"/>
    <row r="1033" ht="15.75" hidden="1" x14ac:dyDescent="0.25"/>
    <row r="1034" ht="15.75" hidden="1" x14ac:dyDescent="0.25"/>
    <row r="1035" ht="15.75" hidden="1" x14ac:dyDescent="0.25"/>
    <row r="1036" ht="15.75" hidden="1" x14ac:dyDescent="0.25"/>
    <row r="1037" ht="15.75" hidden="1" x14ac:dyDescent="0.25"/>
    <row r="1038" ht="15.75" hidden="1" x14ac:dyDescent="0.25"/>
    <row r="1039" ht="15.75" hidden="1" x14ac:dyDescent="0.25"/>
    <row r="1040" ht="15.75" hidden="1" x14ac:dyDescent="0.25"/>
    <row r="1041" ht="15.75" hidden="1" x14ac:dyDescent="0.25"/>
    <row r="1042" ht="15.75" hidden="1" x14ac:dyDescent="0.25"/>
    <row r="1043" ht="15.75" hidden="1" x14ac:dyDescent="0.25"/>
    <row r="1044" ht="15.75" hidden="1" x14ac:dyDescent="0.25"/>
    <row r="1045" ht="15.75" hidden="1" x14ac:dyDescent="0.25"/>
    <row r="1046" ht="15.75" hidden="1" x14ac:dyDescent="0.25"/>
    <row r="1047" ht="15.75" hidden="1" x14ac:dyDescent="0.25"/>
    <row r="1048" ht="15.75" hidden="1" x14ac:dyDescent="0.25"/>
    <row r="1049" ht="15.75" hidden="1" x14ac:dyDescent="0.25"/>
    <row r="1050" ht="15.75" hidden="1" x14ac:dyDescent="0.25"/>
    <row r="1051" ht="15.75" hidden="1" x14ac:dyDescent="0.25"/>
    <row r="1052" ht="15.75" hidden="1" x14ac:dyDescent="0.25"/>
    <row r="1053" ht="15.75" hidden="1" x14ac:dyDescent="0.25"/>
    <row r="1054" ht="15.75" hidden="1" x14ac:dyDescent="0.25"/>
    <row r="1055" ht="15.75" hidden="1" x14ac:dyDescent="0.25"/>
    <row r="1056" ht="15.75" hidden="1" x14ac:dyDescent="0.25"/>
    <row r="1057" ht="15.75" hidden="1" x14ac:dyDescent="0.25"/>
    <row r="1058" ht="15.75" hidden="1" x14ac:dyDescent="0.25"/>
    <row r="1059" ht="15.75" hidden="1" x14ac:dyDescent="0.25"/>
    <row r="1060" ht="15.75" hidden="1" x14ac:dyDescent="0.25"/>
    <row r="1061" ht="15.75" hidden="1" x14ac:dyDescent="0.25"/>
    <row r="1062" ht="15.75" hidden="1" x14ac:dyDescent="0.25"/>
    <row r="1063" ht="15.75" hidden="1" x14ac:dyDescent="0.25"/>
    <row r="1064" ht="15.75" hidden="1" x14ac:dyDescent="0.25"/>
    <row r="1065" ht="15.75" hidden="1" x14ac:dyDescent="0.25"/>
    <row r="1066" ht="15.75" hidden="1" x14ac:dyDescent="0.25"/>
    <row r="1067" ht="15.75" hidden="1" x14ac:dyDescent="0.25"/>
    <row r="1068" ht="15.75" hidden="1" x14ac:dyDescent="0.25"/>
    <row r="1069" ht="15.75" hidden="1" x14ac:dyDescent="0.25"/>
    <row r="1070" ht="15.75" hidden="1" x14ac:dyDescent="0.25"/>
    <row r="1071" ht="15.75" hidden="1" x14ac:dyDescent="0.25"/>
    <row r="1072" ht="15.75" hidden="1" x14ac:dyDescent="0.25"/>
    <row r="1073" ht="15.75" hidden="1" x14ac:dyDescent="0.25"/>
    <row r="1074" ht="15.75" hidden="1" x14ac:dyDescent="0.25"/>
    <row r="1075" ht="15.75" hidden="1" x14ac:dyDescent="0.25"/>
    <row r="1076" ht="15.75" hidden="1" x14ac:dyDescent="0.25"/>
    <row r="1077" ht="15.75" hidden="1" x14ac:dyDescent="0.25"/>
    <row r="1078" ht="15.75" hidden="1" x14ac:dyDescent="0.25"/>
    <row r="1079" ht="15.75" hidden="1" x14ac:dyDescent="0.25"/>
    <row r="1080" ht="15.75" hidden="1" x14ac:dyDescent="0.25"/>
    <row r="1081" ht="15.75" hidden="1" x14ac:dyDescent="0.25"/>
    <row r="1082" ht="15.75" hidden="1" x14ac:dyDescent="0.25"/>
    <row r="1083" ht="15.75" hidden="1" x14ac:dyDescent="0.25"/>
    <row r="1084" ht="15.75" hidden="1" x14ac:dyDescent="0.25"/>
    <row r="1085" ht="15.75" hidden="1" x14ac:dyDescent="0.25"/>
    <row r="1086" ht="15.75" hidden="1" x14ac:dyDescent="0.25"/>
    <row r="1087" ht="15.75" hidden="1" x14ac:dyDescent="0.25"/>
    <row r="1088" ht="15.75" hidden="1" x14ac:dyDescent="0.25"/>
    <row r="1089" ht="15.75" hidden="1" x14ac:dyDescent="0.25"/>
    <row r="1090" ht="15.75" hidden="1" x14ac:dyDescent="0.25"/>
    <row r="1091" ht="15.75" hidden="1" x14ac:dyDescent="0.25"/>
    <row r="1092" ht="15.75" hidden="1" x14ac:dyDescent="0.25"/>
    <row r="1093" ht="15.75" hidden="1" x14ac:dyDescent="0.25"/>
    <row r="1094" ht="15.75" hidden="1" x14ac:dyDescent="0.25"/>
    <row r="1095" ht="15.75" hidden="1" x14ac:dyDescent="0.25"/>
    <row r="1096" ht="15.75" hidden="1" x14ac:dyDescent="0.25"/>
    <row r="1097" ht="15.75" hidden="1" x14ac:dyDescent="0.25"/>
    <row r="1098" ht="15.75" hidden="1" x14ac:dyDescent="0.25"/>
    <row r="1099" ht="15.75" hidden="1" x14ac:dyDescent="0.25"/>
    <row r="1100" ht="15.75" hidden="1" x14ac:dyDescent="0.25"/>
    <row r="1101" ht="15.75" hidden="1" x14ac:dyDescent="0.25"/>
    <row r="1102" ht="15.75" hidden="1" x14ac:dyDescent="0.25"/>
    <row r="1103" ht="15.75" hidden="1" x14ac:dyDescent="0.25"/>
    <row r="1104" ht="15.75" hidden="1" x14ac:dyDescent="0.25"/>
    <row r="1105" ht="15.75" hidden="1" x14ac:dyDescent="0.25"/>
    <row r="1106" ht="15.75" hidden="1" x14ac:dyDescent="0.25"/>
    <row r="1107" ht="15.75" hidden="1" x14ac:dyDescent="0.25"/>
    <row r="1108" ht="15.75" hidden="1" x14ac:dyDescent="0.25"/>
    <row r="1109" ht="15.75" hidden="1" x14ac:dyDescent="0.25"/>
    <row r="1110" ht="15.75" hidden="1" x14ac:dyDescent="0.25"/>
    <row r="1111" ht="15.75" hidden="1" x14ac:dyDescent="0.25"/>
    <row r="1112" ht="15.75" hidden="1" x14ac:dyDescent="0.25"/>
    <row r="1113" ht="15.75" hidden="1" x14ac:dyDescent="0.25"/>
    <row r="1114" ht="15.75" hidden="1" x14ac:dyDescent="0.25"/>
    <row r="1115" ht="15.75" hidden="1" x14ac:dyDescent="0.25"/>
    <row r="1116" ht="15.75" hidden="1" x14ac:dyDescent="0.25"/>
    <row r="1117" ht="15.75" hidden="1" x14ac:dyDescent="0.25"/>
    <row r="1118" ht="15.75" hidden="1" x14ac:dyDescent="0.25"/>
    <row r="1119" ht="15.75" hidden="1" x14ac:dyDescent="0.25"/>
    <row r="1120" ht="15.75" hidden="1" x14ac:dyDescent="0.25"/>
    <row r="1121" ht="15.75" hidden="1" x14ac:dyDescent="0.25"/>
    <row r="1122" ht="15.75" hidden="1" x14ac:dyDescent="0.25"/>
    <row r="1123" ht="15.75" hidden="1" x14ac:dyDescent="0.25"/>
    <row r="1124" ht="15.75" hidden="1" x14ac:dyDescent="0.25"/>
    <row r="1125" ht="15.75" hidden="1" x14ac:dyDescent="0.25"/>
    <row r="1126" ht="15.75" hidden="1" x14ac:dyDescent="0.25"/>
    <row r="1127" ht="15.75" hidden="1" x14ac:dyDescent="0.25"/>
    <row r="1128" ht="15.75" hidden="1" x14ac:dyDescent="0.25"/>
    <row r="1129" ht="15.75" hidden="1" x14ac:dyDescent="0.25"/>
    <row r="1130" ht="15.75" hidden="1" x14ac:dyDescent="0.25"/>
    <row r="1131" ht="15.75" hidden="1" x14ac:dyDescent="0.25"/>
    <row r="1132" ht="15.75" hidden="1" x14ac:dyDescent="0.25"/>
    <row r="1133" ht="15.75" hidden="1" x14ac:dyDescent="0.25"/>
    <row r="1134" ht="15.75" hidden="1" x14ac:dyDescent="0.25"/>
    <row r="1135" ht="15.75" hidden="1" x14ac:dyDescent="0.25"/>
    <row r="1136" ht="15.75" hidden="1" x14ac:dyDescent="0.25"/>
    <row r="1137" ht="15.75" hidden="1" x14ac:dyDescent="0.25"/>
    <row r="1138" ht="15.75" hidden="1" x14ac:dyDescent="0.25"/>
    <row r="1139" ht="15.75" hidden="1" x14ac:dyDescent="0.25"/>
    <row r="1140" ht="15.75" hidden="1" x14ac:dyDescent="0.25"/>
    <row r="1141" ht="15.75" hidden="1" x14ac:dyDescent="0.25"/>
    <row r="1142" ht="15.75" hidden="1" x14ac:dyDescent="0.25"/>
    <row r="1143" ht="15.75" hidden="1" x14ac:dyDescent="0.25"/>
    <row r="1144" ht="15.75" hidden="1" x14ac:dyDescent="0.25"/>
    <row r="1145" ht="15.75" hidden="1" x14ac:dyDescent="0.25"/>
    <row r="1146" ht="15.75" hidden="1" x14ac:dyDescent="0.25"/>
    <row r="1147" ht="15.75" hidden="1" x14ac:dyDescent="0.25"/>
    <row r="1148" ht="15.75" hidden="1" x14ac:dyDescent="0.25"/>
    <row r="1149" ht="15.75" hidden="1" x14ac:dyDescent="0.25"/>
    <row r="1150" ht="15.75" hidden="1" x14ac:dyDescent="0.25"/>
    <row r="1151" ht="15.75" hidden="1" x14ac:dyDescent="0.25"/>
    <row r="1152" ht="15.75" hidden="1" x14ac:dyDescent="0.25"/>
    <row r="1153" ht="15.75" hidden="1" x14ac:dyDescent="0.25"/>
    <row r="1154" ht="15.75" hidden="1" x14ac:dyDescent="0.25"/>
    <row r="1155" ht="15.75" hidden="1" x14ac:dyDescent="0.25"/>
    <row r="1156" ht="15.75" hidden="1" x14ac:dyDescent="0.25"/>
    <row r="1157" ht="15.75" hidden="1" x14ac:dyDescent="0.25"/>
    <row r="1158" ht="15.75" hidden="1" x14ac:dyDescent="0.25"/>
    <row r="1159" ht="15.75" hidden="1" x14ac:dyDescent="0.25"/>
    <row r="1160" ht="15.75" hidden="1" x14ac:dyDescent="0.25"/>
    <row r="1161" ht="15.75" hidden="1" x14ac:dyDescent="0.25"/>
    <row r="1162" ht="15.75" hidden="1" x14ac:dyDescent="0.25"/>
    <row r="1163" ht="15.75" hidden="1" x14ac:dyDescent="0.25"/>
    <row r="1164" ht="15.75" hidden="1" x14ac:dyDescent="0.25"/>
    <row r="1165" ht="15.75" hidden="1" x14ac:dyDescent="0.25"/>
    <row r="1166" ht="15.75" hidden="1" x14ac:dyDescent="0.25"/>
    <row r="1167" ht="15.75" hidden="1" x14ac:dyDescent="0.25"/>
    <row r="1168" ht="15.75" hidden="1" x14ac:dyDescent="0.25"/>
    <row r="1169" ht="15.75" hidden="1" x14ac:dyDescent="0.25"/>
    <row r="1170" ht="15.75" hidden="1" x14ac:dyDescent="0.25"/>
    <row r="1171" ht="15.75" hidden="1" x14ac:dyDescent="0.25"/>
    <row r="1172" ht="15.75" hidden="1" x14ac:dyDescent="0.25"/>
    <row r="1173" ht="15.75" hidden="1" x14ac:dyDescent="0.25"/>
    <row r="1174" ht="15.75" hidden="1" x14ac:dyDescent="0.25"/>
    <row r="1175" ht="15.75" hidden="1" x14ac:dyDescent="0.25"/>
    <row r="1176" ht="15.75" hidden="1" x14ac:dyDescent="0.25"/>
    <row r="1177" ht="15.75" hidden="1" x14ac:dyDescent="0.25"/>
    <row r="1178" ht="15.75" hidden="1" x14ac:dyDescent="0.25"/>
    <row r="1179" ht="15.75" hidden="1" x14ac:dyDescent="0.25"/>
    <row r="1180" ht="15.75" hidden="1" x14ac:dyDescent="0.25"/>
    <row r="1181" ht="15.75" hidden="1" x14ac:dyDescent="0.25"/>
    <row r="1182" ht="15.75" hidden="1" x14ac:dyDescent="0.25"/>
    <row r="1183" ht="15.75" hidden="1" x14ac:dyDescent="0.25"/>
    <row r="1184" ht="15.75" hidden="1" x14ac:dyDescent="0.25"/>
    <row r="1185" ht="15.75" hidden="1" x14ac:dyDescent="0.25"/>
    <row r="1186" ht="15.75" hidden="1" x14ac:dyDescent="0.25"/>
    <row r="1187" ht="15.75" hidden="1" x14ac:dyDescent="0.25"/>
    <row r="1188" ht="15.75" hidden="1" x14ac:dyDescent="0.25"/>
    <row r="1189" ht="15.75" hidden="1" x14ac:dyDescent="0.25"/>
    <row r="1190" ht="15.75" hidden="1" x14ac:dyDescent="0.25"/>
    <row r="1191" ht="15.75" hidden="1" x14ac:dyDescent="0.25"/>
    <row r="1192" ht="15.75" hidden="1" x14ac:dyDescent="0.25"/>
    <row r="1193" ht="15.75" hidden="1" x14ac:dyDescent="0.25"/>
    <row r="1194" ht="15.75" hidden="1" x14ac:dyDescent="0.25"/>
    <row r="1195" ht="15.75" hidden="1" x14ac:dyDescent="0.25"/>
    <row r="1196" ht="15.75" hidden="1" x14ac:dyDescent="0.25"/>
    <row r="1197" ht="15.75" hidden="1" x14ac:dyDescent="0.25"/>
    <row r="1198" ht="15.75" hidden="1" x14ac:dyDescent="0.25"/>
    <row r="1199" ht="15.75" hidden="1" x14ac:dyDescent="0.25"/>
    <row r="1200" ht="15.75" hidden="1" x14ac:dyDescent="0.25"/>
    <row r="1201" ht="15.75" hidden="1" x14ac:dyDescent="0.25"/>
    <row r="1202" ht="15.75" hidden="1" x14ac:dyDescent="0.25"/>
    <row r="1203" ht="15.75" hidden="1" x14ac:dyDescent="0.25"/>
    <row r="1204" ht="15.75" hidden="1" x14ac:dyDescent="0.25"/>
    <row r="1205" ht="15.75" hidden="1" x14ac:dyDescent="0.25"/>
    <row r="1206" ht="15.75" hidden="1" x14ac:dyDescent="0.25"/>
    <row r="1207" ht="15.75" hidden="1" x14ac:dyDescent="0.25"/>
    <row r="1208" ht="15.75" hidden="1" x14ac:dyDescent="0.25"/>
    <row r="1209" ht="15.75" hidden="1" x14ac:dyDescent="0.25"/>
    <row r="1210" ht="15.75" hidden="1" x14ac:dyDescent="0.25"/>
    <row r="1211" ht="15.75" hidden="1" x14ac:dyDescent="0.25"/>
    <row r="1212" ht="15.75" hidden="1" x14ac:dyDescent="0.25"/>
    <row r="1213" ht="15.75" hidden="1" x14ac:dyDescent="0.25"/>
    <row r="1214" ht="15.75" hidden="1" x14ac:dyDescent="0.25"/>
    <row r="1215" ht="15.75" hidden="1" x14ac:dyDescent="0.25"/>
    <row r="1216" ht="15.75" hidden="1" x14ac:dyDescent="0.25"/>
    <row r="1217" ht="15.75" hidden="1" x14ac:dyDescent="0.25"/>
    <row r="1218" ht="15.75" hidden="1" x14ac:dyDescent="0.25"/>
    <row r="1219" ht="15.75" hidden="1" x14ac:dyDescent="0.25"/>
    <row r="1220" ht="15.75" hidden="1" x14ac:dyDescent="0.25"/>
    <row r="1221" ht="15.75" hidden="1" x14ac:dyDescent="0.25"/>
    <row r="1222" ht="15.75" hidden="1" x14ac:dyDescent="0.25"/>
    <row r="1223" ht="15.75" hidden="1" x14ac:dyDescent="0.25"/>
    <row r="1224" ht="15.75" hidden="1" x14ac:dyDescent="0.25"/>
    <row r="1225" ht="15.75" hidden="1" x14ac:dyDescent="0.25"/>
    <row r="1226" ht="15.75" hidden="1" x14ac:dyDescent="0.25"/>
    <row r="1227" ht="15.75" hidden="1" x14ac:dyDescent="0.25"/>
    <row r="1228" ht="15.75" hidden="1" x14ac:dyDescent="0.25"/>
    <row r="1229" ht="15.75" hidden="1" x14ac:dyDescent="0.25"/>
    <row r="1230" ht="15.75" hidden="1" x14ac:dyDescent="0.25"/>
    <row r="1231" ht="15.75" hidden="1" x14ac:dyDescent="0.25"/>
    <row r="1232" ht="15.75" hidden="1" x14ac:dyDescent="0.25"/>
    <row r="1233" ht="15.75" hidden="1" x14ac:dyDescent="0.25"/>
    <row r="1234" ht="15.75" hidden="1" x14ac:dyDescent="0.25"/>
    <row r="1235" ht="15.75" hidden="1" x14ac:dyDescent="0.25"/>
    <row r="1236" ht="15.75" hidden="1" x14ac:dyDescent="0.25"/>
    <row r="1237" ht="15.75" hidden="1" x14ac:dyDescent="0.25"/>
    <row r="1238" ht="15.75" hidden="1" x14ac:dyDescent="0.25"/>
    <row r="1239" ht="15.75" hidden="1" x14ac:dyDescent="0.25"/>
    <row r="1240" ht="15.75" hidden="1" x14ac:dyDescent="0.25"/>
    <row r="1241" ht="15.75" hidden="1" x14ac:dyDescent="0.25"/>
    <row r="1242" ht="15.75" hidden="1" x14ac:dyDescent="0.25"/>
    <row r="1243" ht="15.75" hidden="1" x14ac:dyDescent="0.25"/>
    <row r="1244" ht="15.75" hidden="1" x14ac:dyDescent="0.25"/>
    <row r="1245" ht="15.75" hidden="1" x14ac:dyDescent="0.25"/>
    <row r="1246" ht="15.75" hidden="1" x14ac:dyDescent="0.25"/>
    <row r="1247" ht="15.75" hidden="1" x14ac:dyDescent="0.25"/>
    <row r="1248" ht="15.75" hidden="1" x14ac:dyDescent="0.25"/>
    <row r="1249" ht="15.75" hidden="1" x14ac:dyDescent="0.25"/>
    <row r="1250" ht="15.75" hidden="1" x14ac:dyDescent="0.25"/>
    <row r="1251" ht="15.75" hidden="1" x14ac:dyDescent="0.25"/>
    <row r="1252" ht="15.75" hidden="1" x14ac:dyDescent="0.25"/>
    <row r="1253" ht="15.75" hidden="1" x14ac:dyDescent="0.25"/>
    <row r="1254" ht="15.75" hidden="1" x14ac:dyDescent="0.25"/>
    <row r="1255" ht="15.75" hidden="1" x14ac:dyDescent="0.25"/>
    <row r="1256" ht="15.75" hidden="1" x14ac:dyDescent="0.25"/>
    <row r="1257" ht="15.75" hidden="1" x14ac:dyDescent="0.25"/>
    <row r="1258" ht="15.75" hidden="1" x14ac:dyDescent="0.25"/>
    <row r="1259" ht="15.75" hidden="1" x14ac:dyDescent="0.25"/>
    <row r="1260" ht="15.75" hidden="1" x14ac:dyDescent="0.25"/>
    <row r="1261" ht="15.75" hidden="1" x14ac:dyDescent="0.25"/>
    <row r="1262" ht="15.75" hidden="1" x14ac:dyDescent="0.25"/>
    <row r="1263" ht="15.75" hidden="1" x14ac:dyDescent="0.25"/>
    <row r="1264" ht="15.75" hidden="1" x14ac:dyDescent="0.25"/>
    <row r="1265" ht="15.75" hidden="1" x14ac:dyDescent="0.25"/>
    <row r="1266" ht="15.75" hidden="1" x14ac:dyDescent="0.25"/>
    <row r="1267" ht="15.75" hidden="1" x14ac:dyDescent="0.25"/>
    <row r="1268" ht="15.75" hidden="1" x14ac:dyDescent="0.25"/>
    <row r="1269" ht="15.75" hidden="1" x14ac:dyDescent="0.25"/>
    <row r="1270" ht="15.75" hidden="1" x14ac:dyDescent="0.25"/>
    <row r="1271" ht="15.75" hidden="1" x14ac:dyDescent="0.25"/>
    <row r="1272" ht="15.75" hidden="1" x14ac:dyDescent="0.25"/>
    <row r="1273" ht="15.75" hidden="1" x14ac:dyDescent="0.25"/>
    <row r="1274" ht="15.75" hidden="1" x14ac:dyDescent="0.25"/>
    <row r="1275" ht="15.75" hidden="1" x14ac:dyDescent="0.25"/>
    <row r="1276" ht="15.75" hidden="1" x14ac:dyDescent="0.25"/>
    <row r="1277" ht="15.75" hidden="1" x14ac:dyDescent="0.25"/>
    <row r="1278" ht="15.75" hidden="1" x14ac:dyDescent="0.25"/>
    <row r="1279" ht="15.75" hidden="1" x14ac:dyDescent="0.25"/>
    <row r="1280" ht="15.75" hidden="1" x14ac:dyDescent="0.25"/>
    <row r="1281" ht="15.75" hidden="1" x14ac:dyDescent="0.25"/>
    <row r="1282" ht="15.75" hidden="1" x14ac:dyDescent="0.25"/>
    <row r="1283" ht="15.75" hidden="1" x14ac:dyDescent="0.25"/>
    <row r="1284" ht="15.75" hidden="1" x14ac:dyDescent="0.25"/>
    <row r="1285" ht="15.75" hidden="1" x14ac:dyDescent="0.25"/>
    <row r="1286" ht="15.75" hidden="1" x14ac:dyDescent="0.25"/>
    <row r="1287" ht="15.75" hidden="1" x14ac:dyDescent="0.25"/>
    <row r="1288" ht="15.75" hidden="1" x14ac:dyDescent="0.25"/>
    <row r="1289" ht="15.75" hidden="1" x14ac:dyDescent="0.25"/>
    <row r="1290" ht="15.75" hidden="1" x14ac:dyDescent="0.25"/>
    <row r="1291" ht="15.75" hidden="1" x14ac:dyDescent="0.25"/>
    <row r="1292" ht="15.75" hidden="1" x14ac:dyDescent="0.25"/>
    <row r="1293" ht="15.75" hidden="1" x14ac:dyDescent="0.25"/>
    <row r="1294" ht="15.75" hidden="1" x14ac:dyDescent="0.25"/>
    <row r="1295" ht="15.75" hidden="1" x14ac:dyDescent="0.25"/>
    <row r="1296" ht="15.75" hidden="1" x14ac:dyDescent="0.25"/>
    <row r="1297" ht="15.75" hidden="1" x14ac:dyDescent="0.25"/>
    <row r="1298" ht="15.75" hidden="1" x14ac:dyDescent="0.25"/>
    <row r="1299" ht="15.75" hidden="1" x14ac:dyDescent="0.25"/>
    <row r="1300" ht="15.75" hidden="1" x14ac:dyDescent="0.25"/>
    <row r="1301" ht="15.75" hidden="1" x14ac:dyDescent="0.25"/>
    <row r="1302" ht="15.75" hidden="1" x14ac:dyDescent="0.25"/>
    <row r="1303" ht="15.75" hidden="1" x14ac:dyDescent="0.25"/>
    <row r="1304" ht="15.75" hidden="1" x14ac:dyDescent="0.25"/>
    <row r="1305" ht="15.75" hidden="1" x14ac:dyDescent="0.25"/>
    <row r="1306" ht="15.75" hidden="1" x14ac:dyDescent="0.25"/>
    <row r="1307" ht="15.75" hidden="1" x14ac:dyDescent="0.25"/>
    <row r="1308" ht="15.75" hidden="1" x14ac:dyDescent="0.25"/>
    <row r="1309" ht="15.75" hidden="1" x14ac:dyDescent="0.25"/>
    <row r="1310" ht="15.75" hidden="1" x14ac:dyDescent="0.25"/>
    <row r="1311" ht="15.75" hidden="1" x14ac:dyDescent="0.25"/>
    <row r="1312" ht="15.75" hidden="1" x14ac:dyDescent="0.25"/>
    <row r="1313" ht="15.75" hidden="1" x14ac:dyDescent="0.25"/>
    <row r="1314" ht="15.75" hidden="1" x14ac:dyDescent="0.25"/>
    <row r="1315" ht="15.75" hidden="1" x14ac:dyDescent="0.25"/>
    <row r="1316" ht="15.75" hidden="1" x14ac:dyDescent="0.25"/>
    <row r="1317" ht="15.75" hidden="1" x14ac:dyDescent="0.25"/>
    <row r="1318" ht="15.75" hidden="1" x14ac:dyDescent="0.25"/>
    <row r="1319" ht="15.75" hidden="1" x14ac:dyDescent="0.25"/>
    <row r="1320" ht="15.75" hidden="1" x14ac:dyDescent="0.25"/>
    <row r="1321" ht="15.75" hidden="1" x14ac:dyDescent="0.25"/>
    <row r="1322" ht="15.75" hidden="1" x14ac:dyDescent="0.25"/>
    <row r="1323" ht="15.75" hidden="1" x14ac:dyDescent="0.25"/>
    <row r="1324" ht="15.75" hidden="1" x14ac:dyDescent="0.25"/>
    <row r="1325" ht="15.75" hidden="1" x14ac:dyDescent="0.25"/>
    <row r="1326" ht="15.75" hidden="1" x14ac:dyDescent="0.25"/>
    <row r="1327" ht="15.75" hidden="1" x14ac:dyDescent="0.25"/>
    <row r="1328" ht="15.75" hidden="1" x14ac:dyDescent="0.25"/>
    <row r="1329" ht="15.75" hidden="1" x14ac:dyDescent="0.25"/>
    <row r="1330" ht="15.75" hidden="1" x14ac:dyDescent="0.25"/>
    <row r="1331" ht="15.75" hidden="1" x14ac:dyDescent="0.25"/>
    <row r="1332" ht="15.75" hidden="1" x14ac:dyDescent="0.25"/>
    <row r="1333" ht="15.75" hidden="1" x14ac:dyDescent="0.25"/>
    <row r="1334" ht="15.75" hidden="1" x14ac:dyDescent="0.25"/>
    <row r="1335" ht="15.75" hidden="1" x14ac:dyDescent="0.25"/>
    <row r="1336" ht="15.75" hidden="1" x14ac:dyDescent="0.25"/>
    <row r="1337" ht="15.75" hidden="1" x14ac:dyDescent="0.25"/>
    <row r="1338" ht="15.75" hidden="1" x14ac:dyDescent="0.25"/>
    <row r="1339" ht="15.75" hidden="1" x14ac:dyDescent="0.25"/>
    <row r="1340" ht="15.75" hidden="1" x14ac:dyDescent="0.25"/>
    <row r="1341" ht="15.75" hidden="1" x14ac:dyDescent="0.25"/>
    <row r="1342" ht="15.75" hidden="1" x14ac:dyDescent="0.25"/>
    <row r="1343" ht="15.75" hidden="1" x14ac:dyDescent="0.25"/>
    <row r="1344" ht="15.75" hidden="1" x14ac:dyDescent="0.25"/>
    <row r="1345" ht="15.75" hidden="1" x14ac:dyDescent="0.25"/>
    <row r="1346" ht="15.75" hidden="1" x14ac:dyDescent="0.25"/>
    <row r="1347" ht="15.75" hidden="1" x14ac:dyDescent="0.25"/>
    <row r="1348" ht="15.75" hidden="1" x14ac:dyDescent="0.25"/>
    <row r="1349" ht="15.75" hidden="1" x14ac:dyDescent="0.25"/>
    <row r="1350" ht="15.75" hidden="1" x14ac:dyDescent="0.25"/>
    <row r="1351" ht="15.75" hidden="1" x14ac:dyDescent="0.25"/>
    <row r="1352" ht="15.75" hidden="1" x14ac:dyDescent="0.25"/>
    <row r="1353" ht="15.75" hidden="1" x14ac:dyDescent="0.25"/>
    <row r="1354" ht="15.75" hidden="1" x14ac:dyDescent="0.25"/>
    <row r="1355" ht="15.75" hidden="1" x14ac:dyDescent="0.25"/>
    <row r="1356" ht="15.75" hidden="1" x14ac:dyDescent="0.25"/>
    <row r="1357" ht="15.75" hidden="1" x14ac:dyDescent="0.25"/>
    <row r="1358" ht="15.75" hidden="1" x14ac:dyDescent="0.25"/>
    <row r="1359" ht="15.75" hidden="1" x14ac:dyDescent="0.25"/>
    <row r="1360" ht="15.75" hidden="1" x14ac:dyDescent="0.25"/>
    <row r="1361" ht="15.75" hidden="1" x14ac:dyDescent="0.25"/>
    <row r="1362" ht="15.75" hidden="1" x14ac:dyDescent="0.25"/>
    <row r="1363" ht="15.75" hidden="1" x14ac:dyDescent="0.25"/>
    <row r="1364" ht="15.75" hidden="1" x14ac:dyDescent="0.25"/>
    <row r="1365" ht="15.75" hidden="1" x14ac:dyDescent="0.25"/>
    <row r="1366" ht="15.75" hidden="1" x14ac:dyDescent="0.25"/>
    <row r="1367" ht="15.75" hidden="1" x14ac:dyDescent="0.25"/>
    <row r="1368" ht="15.75" hidden="1" x14ac:dyDescent="0.25"/>
    <row r="1369" ht="15.75" hidden="1" x14ac:dyDescent="0.25"/>
    <row r="1370" ht="15.75" hidden="1" x14ac:dyDescent="0.25"/>
    <row r="1371" ht="15.75" hidden="1" x14ac:dyDescent="0.25"/>
    <row r="1372" ht="15.75" hidden="1" x14ac:dyDescent="0.25"/>
    <row r="1373" ht="15.75" hidden="1" x14ac:dyDescent="0.25"/>
    <row r="1374" ht="15.75" hidden="1" x14ac:dyDescent="0.25"/>
    <row r="1375" ht="15.75" hidden="1" x14ac:dyDescent="0.25"/>
    <row r="1376" ht="15.75" hidden="1" x14ac:dyDescent="0.25"/>
    <row r="1377" ht="15.75" hidden="1" x14ac:dyDescent="0.25"/>
    <row r="1378" ht="15.75" hidden="1" x14ac:dyDescent="0.25"/>
    <row r="1379" ht="15.75" hidden="1" x14ac:dyDescent="0.25"/>
    <row r="1380" ht="15.75" hidden="1" x14ac:dyDescent="0.25"/>
    <row r="1381" ht="15.75" hidden="1" x14ac:dyDescent="0.25"/>
    <row r="1382" ht="15.75" hidden="1" x14ac:dyDescent="0.25"/>
    <row r="1383" ht="15.75" hidden="1" x14ac:dyDescent="0.25"/>
    <row r="1384" ht="15.75" hidden="1" x14ac:dyDescent="0.25"/>
    <row r="1385" ht="15.75" hidden="1" x14ac:dyDescent="0.25"/>
    <row r="1386" ht="15.75" hidden="1" x14ac:dyDescent="0.25"/>
    <row r="1387" ht="15.75" hidden="1" x14ac:dyDescent="0.25"/>
    <row r="1388" ht="15.75" hidden="1" x14ac:dyDescent="0.25"/>
    <row r="1389" ht="15.75" hidden="1" x14ac:dyDescent="0.25"/>
    <row r="1390" ht="15.75" hidden="1" x14ac:dyDescent="0.25"/>
    <row r="1391" ht="15.75" hidden="1" x14ac:dyDescent="0.25"/>
    <row r="1392" ht="15.75" hidden="1" x14ac:dyDescent="0.25"/>
    <row r="1393" ht="15.75" hidden="1" x14ac:dyDescent="0.25"/>
    <row r="1394" ht="15.75" hidden="1" x14ac:dyDescent="0.25"/>
    <row r="1395" ht="15.75" hidden="1" x14ac:dyDescent="0.25"/>
    <row r="1396" ht="15.75" hidden="1" x14ac:dyDescent="0.25"/>
    <row r="1397" ht="15.75" hidden="1" x14ac:dyDescent="0.25"/>
    <row r="1398" ht="15.75" hidden="1" x14ac:dyDescent="0.25"/>
    <row r="1399" ht="15.75" hidden="1" x14ac:dyDescent="0.25"/>
    <row r="1400" ht="15.75" hidden="1" x14ac:dyDescent="0.25"/>
    <row r="1401" ht="15.75" hidden="1" x14ac:dyDescent="0.25"/>
    <row r="1402" ht="15.75" hidden="1" x14ac:dyDescent="0.25"/>
    <row r="1403" ht="15.75" hidden="1" x14ac:dyDescent="0.25"/>
    <row r="1404" ht="15.75" hidden="1" x14ac:dyDescent="0.25"/>
    <row r="1405" ht="15.75" hidden="1" x14ac:dyDescent="0.25"/>
    <row r="1406" ht="15.75" hidden="1" x14ac:dyDescent="0.25"/>
    <row r="1407" ht="15.75" hidden="1" x14ac:dyDescent="0.25"/>
    <row r="1408" ht="15.75" hidden="1" x14ac:dyDescent="0.25"/>
    <row r="1409" ht="15.75" hidden="1" x14ac:dyDescent="0.25"/>
    <row r="1410" ht="15.75" hidden="1" x14ac:dyDescent="0.25"/>
    <row r="1411" ht="15.75" hidden="1" x14ac:dyDescent="0.25"/>
    <row r="1412" ht="15.75" hidden="1" x14ac:dyDescent="0.25"/>
    <row r="1413" ht="15.75" hidden="1" x14ac:dyDescent="0.25"/>
    <row r="1414" ht="15.75" hidden="1" x14ac:dyDescent="0.25"/>
    <row r="1415" ht="15.75" hidden="1" x14ac:dyDescent="0.25"/>
    <row r="1416" ht="15.75" hidden="1" x14ac:dyDescent="0.25"/>
    <row r="1417" ht="15.75" hidden="1" x14ac:dyDescent="0.25"/>
    <row r="1418" ht="15.75" hidden="1" x14ac:dyDescent="0.25"/>
    <row r="1419" ht="15.75" hidden="1" x14ac:dyDescent="0.25"/>
    <row r="1420" ht="15.75" hidden="1" x14ac:dyDescent="0.25"/>
    <row r="1421" ht="15.75" hidden="1" x14ac:dyDescent="0.25"/>
    <row r="1422" ht="15.75" hidden="1" x14ac:dyDescent="0.25"/>
    <row r="1423" ht="15.75" hidden="1" x14ac:dyDescent="0.25"/>
    <row r="1424" ht="15.75" hidden="1" x14ac:dyDescent="0.25"/>
    <row r="1425" ht="15.75" hidden="1" x14ac:dyDescent="0.25"/>
    <row r="1426" ht="15.75" hidden="1" x14ac:dyDescent="0.25"/>
    <row r="1427" ht="15.75" hidden="1" x14ac:dyDescent="0.25"/>
    <row r="1428" ht="15.75" hidden="1" x14ac:dyDescent="0.25"/>
    <row r="1429" ht="15.75" hidden="1" x14ac:dyDescent="0.25"/>
    <row r="1430" ht="15.75" hidden="1" x14ac:dyDescent="0.25"/>
    <row r="1431" ht="15.75" hidden="1" x14ac:dyDescent="0.25"/>
    <row r="1432" ht="15.75" hidden="1" x14ac:dyDescent="0.25"/>
    <row r="1433" ht="15.75" hidden="1" x14ac:dyDescent="0.25"/>
    <row r="1434" ht="15.75" hidden="1" x14ac:dyDescent="0.25"/>
    <row r="1435" ht="15.75" hidden="1" x14ac:dyDescent="0.25"/>
    <row r="1436" ht="15.75" hidden="1" x14ac:dyDescent="0.25"/>
    <row r="1437" ht="15.75" hidden="1" x14ac:dyDescent="0.25"/>
    <row r="1438" ht="15.75" hidden="1" x14ac:dyDescent="0.25"/>
    <row r="1439" ht="15.75" hidden="1" x14ac:dyDescent="0.25"/>
    <row r="1440" ht="15.75" hidden="1" x14ac:dyDescent="0.25"/>
    <row r="1441" ht="15.75" hidden="1" x14ac:dyDescent="0.25"/>
    <row r="1442" ht="15.75" hidden="1" x14ac:dyDescent="0.25"/>
    <row r="1443" ht="15.75" hidden="1" x14ac:dyDescent="0.25"/>
    <row r="1444" ht="15.75" hidden="1" x14ac:dyDescent="0.25"/>
    <row r="1445" ht="15.75" hidden="1" x14ac:dyDescent="0.25"/>
    <row r="1446" ht="15.75" hidden="1" x14ac:dyDescent="0.25"/>
    <row r="1447" ht="15.75" hidden="1" x14ac:dyDescent="0.25"/>
    <row r="1448" ht="15.75" hidden="1" x14ac:dyDescent="0.25"/>
    <row r="1449" ht="15.75" hidden="1" x14ac:dyDescent="0.25"/>
    <row r="1450" ht="15.75" hidden="1" x14ac:dyDescent="0.25"/>
    <row r="1451" ht="15.75" hidden="1" x14ac:dyDescent="0.25"/>
    <row r="1452" ht="15.75" hidden="1" x14ac:dyDescent="0.25"/>
    <row r="1453" ht="15.75" hidden="1" x14ac:dyDescent="0.25"/>
    <row r="1454" ht="15.75" hidden="1" x14ac:dyDescent="0.25"/>
    <row r="1455" ht="15.75" hidden="1" x14ac:dyDescent="0.25"/>
    <row r="1456" ht="15.75" hidden="1" x14ac:dyDescent="0.25"/>
    <row r="1457" ht="15.75" hidden="1" x14ac:dyDescent="0.25"/>
    <row r="1458" ht="15.75" hidden="1" x14ac:dyDescent="0.25"/>
    <row r="1459" ht="15.75" hidden="1" x14ac:dyDescent="0.25"/>
    <row r="1460" ht="15.75" hidden="1" x14ac:dyDescent="0.25"/>
    <row r="1461" ht="15.75" hidden="1" x14ac:dyDescent="0.25"/>
    <row r="1462" ht="15.75" hidden="1" x14ac:dyDescent="0.25"/>
    <row r="1463" ht="15.75" hidden="1" x14ac:dyDescent="0.25"/>
    <row r="1464" ht="15.75" hidden="1" x14ac:dyDescent="0.25"/>
    <row r="1465" ht="15.75" hidden="1" x14ac:dyDescent="0.25"/>
    <row r="1466" ht="15.75" hidden="1" x14ac:dyDescent="0.25"/>
    <row r="1467" ht="15.75" hidden="1" x14ac:dyDescent="0.25"/>
    <row r="1468" ht="15.75" hidden="1" x14ac:dyDescent="0.25"/>
    <row r="1469" ht="15.75" hidden="1" x14ac:dyDescent="0.25"/>
    <row r="1470" ht="15.75" hidden="1" x14ac:dyDescent="0.25"/>
    <row r="1471" ht="15.75" hidden="1" x14ac:dyDescent="0.25"/>
    <row r="1472" ht="15.75" hidden="1" x14ac:dyDescent="0.25"/>
    <row r="1473" ht="15.75" hidden="1" x14ac:dyDescent="0.25"/>
    <row r="1474" ht="15.75" hidden="1" x14ac:dyDescent="0.25"/>
    <row r="1475" ht="15.75" hidden="1" x14ac:dyDescent="0.25"/>
    <row r="1476" ht="15.75" hidden="1" x14ac:dyDescent="0.25"/>
    <row r="1477" ht="15.75" hidden="1" x14ac:dyDescent="0.25"/>
    <row r="1478" ht="15.75" hidden="1" x14ac:dyDescent="0.25"/>
    <row r="1479" ht="15.75" hidden="1" x14ac:dyDescent="0.25"/>
    <row r="1480" ht="15.75" hidden="1" x14ac:dyDescent="0.25"/>
    <row r="1481" ht="15.75" hidden="1" x14ac:dyDescent="0.25"/>
    <row r="1482" ht="15.75" hidden="1" x14ac:dyDescent="0.25"/>
    <row r="1483" ht="15.75" hidden="1" x14ac:dyDescent="0.25"/>
    <row r="1484" ht="15.75" hidden="1" x14ac:dyDescent="0.25"/>
    <row r="1485" ht="15.75" hidden="1" x14ac:dyDescent="0.25"/>
    <row r="1486" ht="15.75" hidden="1" x14ac:dyDescent="0.25"/>
    <row r="1487" ht="15.75" hidden="1" x14ac:dyDescent="0.25"/>
    <row r="1488" ht="15.75" hidden="1" x14ac:dyDescent="0.25"/>
    <row r="1489" ht="15.75" hidden="1" x14ac:dyDescent="0.25"/>
    <row r="1490" ht="15.75" hidden="1" x14ac:dyDescent="0.25"/>
    <row r="1491" ht="15.75" hidden="1" x14ac:dyDescent="0.25"/>
    <row r="1492" ht="15.75" hidden="1" x14ac:dyDescent="0.25"/>
    <row r="1493" ht="15.75" hidden="1" x14ac:dyDescent="0.25"/>
    <row r="1494" ht="15.75" hidden="1" x14ac:dyDescent="0.25"/>
    <row r="1495" ht="15.75" hidden="1" x14ac:dyDescent="0.25"/>
    <row r="1496" ht="15.75" hidden="1" x14ac:dyDescent="0.25"/>
    <row r="1497" ht="15.75" hidden="1" x14ac:dyDescent="0.25"/>
    <row r="1498" ht="15.75" hidden="1" x14ac:dyDescent="0.25"/>
    <row r="1499" ht="15.75" hidden="1" x14ac:dyDescent="0.25"/>
    <row r="1500" ht="15.75" hidden="1" x14ac:dyDescent="0.25"/>
    <row r="1501" ht="15.75" hidden="1" x14ac:dyDescent="0.25"/>
    <row r="1502" ht="15.75" hidden="1" x14ac:dyDescent="0.25"/>
    <row r="1503" ht="15.75" hidden="1" x14ac:dyDescent="0.25"/>
    <row r="1504" ht="15.75" hidden="1" x14ac:dyDescent="0.25"/>
    <row r="1505" ht="15.75" hidden="1" x14ac:dyDescent="0.25"/>
    <row r="1506" ht="15.75" hidden="1" x14ac:dyDescent="0.25"/>
    <row r="1507" ht="15.75" hidden="1" x14ac:dyDescent="0.25"/>
    <row r="1508" ht="15.75" hidden="1" x14ac:dyDescent="0.25"/>
    <row r="1509" ht="15.75" hidden="1" x14ac:dyDescent="0.25"/>
    <row r="1510" ht="15.75" hidden="1" x14ac:dyDescent="0.25"/>
    <row r="1511" ht="15.75" hidden="1" x14ac:dyDescent="0.25"/>
    <row r="1512" ht="15.75" hidden="1" x14ac:dyDescent="0.25"/>
    <row r="1513" ht="15.75" hidden="1" x14ac:dyDescent="0.25"/>
    <row r="1514" ht="15.75" hidden="1" x14ac:dyDescent="0.25"/>
    <row r="1515" ht="15.75" hidden="1" x14ac:dyDescent="0.25"/>
    <row r="1516" ht="15.75" hidden="1" x14ac:dyDescent="0.25"/>
    <row r="1517" ht="15.75" hidden="1" x14ac:dyDescent="0.25"/>
    <row r="1518" ht="15.75" hidden="1" x14ac:dyDescent="0.25"/>
    <row r="1519" ht="15.75" hidden="1" x14ac:dyDescent="0.25"/>
    <row r="1520" ht="15.75" hidden="1" x14ac:dyDescent="0.25"/>
    <row r="1521" ht="15.75" hidden="1" x14ac:dyDescent="0.25"/>
    <row r="1522" ht="15.75" hidden="1" x14ac:dyDescent="0.25"/>
    <row r="1523" ht="15.75" hidden="1" x14ac:dyDescent="0.25"/>
    <row r="1524" ht="15.75" hidden="1" x14ac:dyDescent="0.25"/>
    <row r="1525" ht="15.75" hidden="1" x14ac:dyDescent="0.25"/>
    <row r="1526" ht="15.75" hidden="1" x14ac:dyDescent="0.25"/>
    <row r="1527" ht="15.75" hidden="1" x14ac:dyDescent="0.25"/>
    <row r="1528" ht="15.75" hidden="1" x14ac:dyDescent="0.25"/>
    <row r="1529" ht="15.75" hidden="1" x14ac:dyDescent="0.25"/>
    <row r="1530" ht="15.75" hidden="1" x14ac:dyDescent="0.25"/>
    <row r="1531" ht="15.75" hidden="1" x14ac:dyDescent="0.25"/>
    <row r="1532" ht="15.75" hidden="1" x14ac:dyDescent="0.25"/>
    <row r="1533" ht="15.75" hidden="1" x14ac:dyDescent="0.25"/>
    <row r="1534" ht="15.75" hidden="1" x14ac:dyDescent="0.25"/>
    <row r="1535" ht="15.75" hidden="1" x14ac:dyDescent="0.25"/>
    <row r="1536" ht="15.75" hidden="1" x14ac:dyDescent="0.25"/>
    <row r="1537" ht="15.75" hidden="1" x14ac:dyDescent="0.25"/>
    <row r="1538" ht="15.75" hidden="1" x14ac:dyDescent="0.25"/>
    <row r="1539" ht="15.75" hidden="1" x14ac:dyDescent="0.25"/>
    <row r="1540" ht="15.75" hidden="1" x14ac:dyDescent="0.25"/>
    <row r="1541" ht="15.75" hidden="1" x14ac:dyDescent="0.25"/>
    <row r="1542" ht="15.75" hidden="1" x14ac:dyDescent="0.25"/>
    <row r="1543" ht="15.75" hidden="1" x14ac:dyDescent="0.25"/>
    <row r="1544" ht="15.75" hidden="1" x14ac:dyDescent="0.25"/>
    <row r="1545" ht="15.75" hidden="1" x14ac:dyDescent="0.25"/>
    <row r="1546" ht="15.75" hidden="1" x14ac:dyDescent="0.25"/>
    <row r="1547" ht="15.75" hidden="1" x14ac:dyDescent="0.25"/>
    <row r="1548" ht="15.75" hidden="1" x14ac:dyDescent="0.25"/>
    <row r="1549" ht="15.75" hidden="1" x14ac:dyDescent="0.25"/>
    <row r="1550" ht="15.75" hidden="1" x14ac:dyDescent="0.25"/>
    <row r="1551" ht="15.75" hidden="1" x14ac:dyDescent="0.25"/>
    <row r="1552" ht="15.75" hidden="1" x14ac:dyDescent="0.25"/>
    <row r="1553" ht="15.75" hidden="1" x14ac:dyDescent="0.25"/>
    <row r="1554" ht="15.75" hidden="1" x14ac:dyDescent="0.25"/>
    <row r="1555" ht="15.75" hidden="1" x14ac:dyDescent="0.25"/>
    <row r="1556" ht="15.75" hidden="1" x14ac:dyDescent="0.25"/>
    <row r="1557" ht="15.75" hidden="1" x14ac:dyDescent="0.25"/>
    <row r="1558" ht="15.75" hidden="1" x14ac:dyDescent="0.25"/>
    <row r="1559" ht="15.75" hidden="1" x14ac:dyDescent="0.25"/>
    <row r="1560" ht="15.75" hidden="1" x14ac:dyDescent="0.25"/>
    <row r="1561" ht="15.75" hidden="1" x14ac:dyDescent="0.25"/>
    <row r="1562" ht="15.75" hidden="1" x14ac:dyDescent="0.25"/>
    <row r="1563" ht="15.75" hidden="1" x14ac:dyDescent="0.25"/>
    <row r="1564" ht="15.75" hidden="1" x14ac:dyDescent="0.25"/>
    <row r="1565" ht="15.75" hidden="1" x14ac:dyDescent="0.25"/>
    <row r="1566" ht="15.75" hidden="1" x14ac:dyDescent="0.25"/>
    <row r="1567" ht="15.75" hidden="1" x14ac:dyDescent="0.25"/>
    <row r="1568" ht="15.75" hidden="1" x14ac:dyDescent="0.25"/>
    <row r="1569" ht="15.75" hidden="1" x14ac:dyDescent="0.25"/>
    <row r="1570" ht="15.75" hidden="1" x14ac:dyDescent="0.25"/>
    <row r="1571" ht="15.75" hidden="1" x14ac:dyDescent="0.25"/>
    <row r="1572" ht="15.75" hidden="1" x14ac:dyDescent="0.25"/>
    <row r="1573" ht="15.75" hidden="1" x14ac:dyDescent="0.25"/>
    <row r="1574" ht="15.75" hidden="1" x14ac:dyDescent="0.25"/>
    <row r="1575" ht="15.75" hidden="1" x14ac:dyDescent="0.25"/>
    <row r="1576" ht="15.75" hidden="1" x14ac:dyDescent="0.25"/>
    <row r="1577" ht="15.75" hidden="1" x14ac:dyDescent="0.25"/>
    <row r="1578" ht="15.75" hidden="1" x14ac:dyDescent="0.25"/>
    <row r="1579" ht="15.75" hidden="1" x14ac:dyDescent="0.25"/>
    <row r="1580" ht="15.75" hidden="1" x14ac:dyDescent="0.25"/>
    <row r="1581" ht="15.75" hidden="1" x14ac:dyDescent="0.25"/>
    <row r="1582" ht="15.75" hidden="1" x14ac:dyDescent="0.25"/>
    <row r="1583" ht="15.75" hidden="1" x14ac:dyDescent="0.25"/>
    <row r="1584" ht="15.75" hidden="1" x14ac:dyDescent="0.25"/>
    <row r="1585" ht="15.75" hidden="1" x14ac:dyDescent="0.25"/>
    <row r="1586" ht="15.75" hidden="1" x14ac:dyDescent="0.25"/>
    <row r="1587" ht="15.75" hidden="1" x14ac:dyDescent="0.25"/>
    <row r="1588" ht="15.75" hidden="1" x14ac:dyDescent="0.25"/>
    <row r="1589" ht="15.75" hidden="1" x14ac:dyDescent="0.25"/>
    <row r="1590" ht="15.75" hidden="1" x14ac:dyDescent="0.25"/>
    <row r="1591" ht="15.75" hidden="1" x14ac:dyDescent="0.25"/>
    <row r="1592" ht="15.75" hidden="1" x14ac:dyDescent="0.25"/>
    <row r="1593" ht="15.75" hidden="1" x14ac:dyDescent="0.25"/>
    <row r="1594" ht="15.75" hidden="1" x14ac:dyDescent="0.25"/>
    <row r="1595" ht="15.75" hidden="1" x14ac:dyDescent="0.25"/>
    <row r="1596" ht="15.75" hidden="1" x14ac:dyDescent="0.25"/>
    <row r="1597" ht="15.75" hidden="1" x14ac:dyDescent="0.25"/>
    <row r="1598" ht="15.75" hidden="1" x14ac:dyDescent="0.25"/>
    <row r="1599" ht="15.75" hidden="1" x14ac:dyDescent="0.25"/>
    <row r="1600" ht="15.75" hidden="1" x14ac:dyDescent="0.25"/>
    <row r="1601" ht="15.75" hidden="1" x14ac:dyDescent="0.25"/>
    <row r="1602" ht="15.75" hidden="1" x14ac:dyDescent="0.25"/>
    <row r="1603" ht="15.75" hidden="1" x14ac:dyDescent="0.25"/>
    <row r="1604" ht="15.75" hidden="1" x14ac:dyDescent="0.25"/>
    <row r="1605" ht="15.75" hidden="1" x14ac:dyDescent="0.25"/>
    <row r="1606" ht="15.75" hidden="1" x14ac:dyDescent="0.25"/>
    <row r="1607" ht="15.75" hidden="1" x14ac:dyDescent="0.25"/>
    <row r="1608" ht="15.75" hidden="1" x14ac:dyDescent="0.25"/>
    <row r="1609" ht="15.75" hidden="1" x14ac:dyDescent="0.25"/>
    <row r="1610" ht="15.75" hidden="1" x14ac:dyDescent="0.25"/>
    <row r="1611" ht="15.75" hidden="1" x14ac:dyDescent="0.25"/>
    <row r="1612" ht="15.75" hidden="1" x14ac:dyDescent="0.25"/>
    <row r="1613" ht="15.75" hidden="1" x14ac:dyDescent="0.25"/>
    <row r="1614" ht="15.75" hidden="1" x14ac:dyDescent="0.25"/>
    <row r="1615" ht="15.75" hidden="1" x14ac:dyDescent="0.25"/>
    <row r="1616" ht="15.75" hidden="1" x14ac:dyDescent="0.25"/>
    <row r="1617" ht="15.75" hidden="1" x14ac:dyDescent="0.25"/>
    <row r="1618" ht="15.75" hidden="1" x14ac:dyDescent="0.25"/>
    <row r="1619" ht="15.75" hidden="1" x14ac:dyDescent="0.25"/>
    <row r="1620" ht="15.75" hidden="1" x14ac:dyDescent="0.25"/>
    <row r="1621" ht="15.75" hidden="1" x14ac:dyDescent="0.25"/>
    <row r="1622" ht="15.75" hidden="1" x14ac:dyDescent="0.25"/>
    <row r="1623" ht="15.75" hidden="1" x14ac:dyDescent="0.25"/>
    <row r="1624" ht="15.75" hidden="1" x14ac:dyDescent="0.25"/>
    <row r="1625" ht="15.75" hidden="1" x14ac:dyDescent="0.25"/>
    <row r="1626" ht="15.75" hidden="1" x14ac:dyDescent="0.25"/>
    <row r="1627" ht="15.75" hidden="1" x14ac:dyDescent="0.25"/>
    <row r="1628" ht="15.75" hidden="1" x14ac:dyDescent="0.25"/>
    <row r="1629" ht="15.75" hidden="1" x14ac:dyDescent="0.25"/>
    <row r="1630" ht="15.75" hidden="1" x14ac:dyDescent="0.25"/>
    <row r="1631" ht="15.75" hidden="1" x14ac:dyDescent="0.25"/>
    <row r="1632" ht="15.75" hidden="1" x14ac:dyDescent="0.25"/>
    <row r="1633" ht="15.75" hidden="1" x14ac:dyDescent="0.25"/>
    <row r="1634" ht="15.75" hidden="1" x14ac:dyDescent="0.25"/>
    <row r="1635" ht="15.75" hidden="1" x14ac:dyDescent="0.25"/>
    <row r="1636" ht="15.75" hidden="1" x14ac:dyDescent="0.25"/>
    <row r="1637" ht="15.75" hidden="1" x14ac:dyDescent="0.25"/>
    <row r="1638" ht="15.75" hidden="1" x14ac:dyDescent="0.25"/>
    <row r="1639" ht="15.75" hidden="1" x14ac:dyDescent="0.25"/>
    <row r="1640" ht="15.75" hidden="1" x14ac:dyDescent="0.25"/>
    <row r="1641" ht="15.75" hidden="1" x14ac:dyDescent="0.25"/>
    <row r="1642" ht="15.75" hidden="1" x14ac:dyDescent="0.25"/>
    <row r="1643" ht="15.75" hidden="1" x14ac:dyDescent="0.25"/>
    <row r="1644" ht="15.75" hidden="1" x14ac:dyDescent="0.25"/>
    <row r="1645" ht="15.75" hidden="1" x14ac:dyDescent="0.25"/>
    <row r="1646" ht="15.75" hidden="1" x14ac:dyDescent="0.25"/>
    <row r="1647" ht="15.75" hidden="1" x14ac:dyDescent="0.25"/>
    <row r="1648" ht="15.75" hidden="1" x14ac:dyDescent="0.25"/>
    <row r="1649" ht="15.75" hidden="1" x14ac:dyDescent="0.25"/>
    <row r="1650" ht="15.75" hidden="1" x14ac:dyDescent="0.25"/>
    <row r="1651" ht="15.75" hidden="1" x14ac:dyDescent="0.25"/>
    <row r="1652" ht="15.75" hidden="1" x14ac:dyDescent="0.25"/>
    <row r="1653" ht="15.75" hidden="1" x14ac:dyDescent="0.25"/>
    <row r="1654" ht="15.75" hidden="1" x14ac:dyDescent="0.25"/>
    <row r="1655" ht="15.75" hidden="1" x14ac:dyDescent="0.25"/>
    <row r="1656" ht="15.75" hidden="1" x14ac:dyDescent="0.25"/>
    <row r="1657" ht="15.75" hidden="1" x14ac:dyDescent="0.25"/>
    <row r="1658" ht="15.75" hidden="1" x14ac:dyDescent="0.25"/>
    <row r="1659" ht="15.75" hidden="1" x14ac:dyDescent="0.25"/>
    <row r="1660" ht="15.75" hidden="1" x14ac:dyDescent="0.25"/>
    <row r="1661" ht="15.75" hidden="1" x14ac:dyDescent="0.25"/>
    <row r="1662" ht="15.75" hidden="1" x14ac:dyDescent="0.25"/>
    <row r="1663" ht="15.75" hidden="1" x14ac:dyDescent="0.25"/>
    <row r="1664" ht="15.75" hidden="1" x14ac:dyDescent="0.25"/>
    <row r="1665" ht="15.75" hidden="1" x14ac:dyDescent="0.25"/>
    <row r="1666" ht="15.75" hidden="1" x14ac:dyDescent="0.25"/>
    <row r="1667" ht="15.75" hidden="1" x14ac:dyDescent="0.25"/>
    <row r="1668" ht="15.75" hidden="1" x14ac:dyDescent="0.25"/>
    <row r="1669" ht="15.75" hidden="1" x14ac:dyDescent="0.25"/>
    <row r="1670" ht="15.75" hidden="1" x14ac:dyDescent="0.25"/>
    <row r="1671" ht="15.75" hidden="1" x14ac:dyDescent="0.25"/>
    <row r="1672" ht="15.75" hidden="1" x14ac:dyDescent="0.25"/>
    <row r="1673" ht="15.75" hidden="1" x14ac:dyDescent="0.25"/>
    <row r="1674" ht="15.75" hidden="1" x14ac:dyDescent="0.25"/>
    <row r="1675" ht="15.75" hidden="1" x14ac:dyDescent="0.25"/>
    <row r="1676" ht="15.75" hidden="1" x14ac:dyDescent="0.25"/>
    <row r="1677" ht="15.75" hidden="1" x14ac:dyDescent="0.25"/>
    <row r="1678" ht="15.75" hidden="1" x14ac:dyDescent="0.25"/>
    <row r="1679" ht="15.75" hidden="1" x14ac:dyDescent="0.25"/>
    <row r="1680" ht="15.75" hidden="1" x14ac:dyDescent="0.25"/>
    <row r="1681" ht="15.75" hidden="1" x14ac:dyDescent="0.25"/>
    <row r="1682" ht="15.75" hidden="1" x14ac:dyDescent="0.25"/>
    <row r="1683" ht="15.75" hidden="1" x14ac:dyDescent="0.25"/>
    <row r="1684" ht="15.75" hidden="1" x14ac:dyDescent="0.25"/>
    <row r="1685" ht="15.75" hidden="1" x14ac:dyDescent="0.25"/>
    <row r="1686" ht="15.75" hidden="1" x14ac:dyDescent="0.25"/>
    <row r="1687" ht="15.75" hidden="1" x14ac:dyDescent="0.25"/>
    <row r="1688" ht="15.75" hidden="1" x14ac:dyDescent="0.25"/>
    <row r="1689" ht="15.75" hidden="1" x14ac:dyDescent="0.25"/>
    <row r="1690" ht="15.75" hidden="1" x14ac:dyDescent="0.25"/>
    <row r="1691" ht="15.75" hidden="1" x14ac:dyDescent="0.25"/>
    <row r="1692" ht="15.75" hidden="1" x14ac:dyDescent="0.25"/>
    <row r="1693" ht="15.75" hidden="1" x14ac:dyDescent="0.25"/>
    <row r="1694" ht="15.75" hidden="1" x14ac:dyDescent="0.25"/>
    <row r="1695" ht="15.75" hidden="1" x14ac:dyDescent="0.25"/>
    <row r="1696" ht="15.75" hidden="1" x14ac:dyDescent="0.25"/>
    <row r="1697" ht="15.75" hidden="1" x14ac:dyDescent="0.25"/>
    <row r="1698" ht="15.75" hidden="1" x14ac:dyDescent="0.25"/>
    <row r="1699" ht="15.75" hidden="1" x14ac:dyDescent="0.25"/>
    <row r="1700" ht="15.75" hidden="1" x14ac:dyDescent="0.25"/>
    <row r="1701" ht="15.75" hidden="1" x14ac:dyDescent="0.25"/>
    <row r="1702" ht="15.75" hidden="1" x14ac:dyDescent="0.25"/>
    <row r="1703" ht="15.75" hidden="1" x14ac:dyDescent="0.25"/>
    <row r="1704" ht="15.75" hidden="1" x14ac:dyDescent="0.25"/>
    <row r="1705" ht="15.75" hidden="1" x14ac:dyDescent="0.25"/>
    <row r="1706" ht="15.75" hidden="1" x14ac:dyDescent="0.25"/>
    <row r="1707" ht="15.75" hidden="1" x14ac:dyDescent="0.25"/>
    <row r="1708" ht="15.75" hidden="1" x14ac:dyDescent="0.25"/>
    <row r="1709" ht="15.75" hidden="1" x14ac:dyDescent="0.25"/>
    <row r="1710" ht="15.75" hidden="1" x14ac:dyDescent="0.25"/>
    <row r="1711" ht="15.75" hidden="1" x14ac:dyDescent="0.25"/>
    <row r="1712" ht="15.75" hidden="1" x14ac:dyDescent="0.25"/>
    <row r="1713" ht="15.75" hidden="1" x14ac:dyDescent="0.25"/>
    <row r="1714" ht="15.75" hidden="1" x14ac:dyDescent="0.25"/>
    <row r="1715" ht="15.75" hidden="1" x14ac:dyDescent="0.25"/>
    <row r="1716" ht="15.75" hidden="1" x14ac:dyDescent="0.25"/>
    <row r="1717" ht="15.75" hidden="1" x14ac:dyDescent="0.25"/>
    <row r="1718" ht="15.75" hidden="1" x14ac:dyDescent="0.25"/>
    <row r="1719" ht="15.75" hidden="1" x14ac:dyDescent="0.25"/>
    <row r="1720" ht="15.75" hidden="1" x14ac:dyDescent="0.25"/>
    <row r="1721" ht="15.75" hidden="1" x14ac:dyDescent="0.25"/>
    <row r="1722" ht="15.75" hidden="1" x14ac:dyDescent="0.25"/>
    <row r="1723" ht="15.75" hidden="1" x14ac:dyDescent="0.25"/>
    <row r="1724" ht="15.75" hidden="1" x14ac:dyDescent="0.25"/>
    <row r="1725" ht="15.75" hidden="1" x14ac:dyDescent="0.25"/>
    <row r="1726" ht="15.75" hidden="1" x14ac:dyDescent="0.25"/>
    <row r="1727" ht="15.75" hidden="1" x14ac:dyDescent="0.25"/>
    <row r="1728" ht="15.75" hidden="1" x14ac:dyDescent="0.25"/>
    <row r="1729" ht="15.75" hidden="1" x14ac:dyDescent="0.25"/>
    <row r="1730" ht="15.75" hidden="1" x14ac:dyDescent="0.25"/>
    <row r="1731" ht="15.75" hidden="1" x14ac:dyDescent="0.25"/>
    <row r="1732" ht="15.75" hidden="1" x14ac:dyDescent="0.25"/>
    <row r="1733" ht="15.75" hidden="1" x14ac:dyDescent="0.25"/>
    <row r="1734" ht="15.75" hidden="1" x14ac:dyDescent="0.25"/>
    <row r="1735" ht="15.75" hidden="1" x14ac:dyDescent="0.25"/>
    <row r="1736" ht="15.75" hidden="1" x14ac:dyDescent="0.25"/>
    <row r="1737" ht="15.75" hidden="1" x14ac:dyDescent="0.25"/>
    <row r="1738" ht="15.75" hidden="1" x14ac:dyDescent="0.25"/>
    <row r="1739" ht="15.75" hidden="1" x14ac:dyDescent="0.25"/>
    <row r="1740" ht="15.75" hidden="1" x14ac:dyDescent="0.25"/>
    <row r="1741" ht="15.75" hidden="1" x14ac:dyDescent="0.25"/>
    <row r="1742" ht="15.75" hidden="1" x14ac:dyDescent="0.25"/>
    <row r="1743" ht="15.75" hidden="1" x14ac:dyDescent="0.25"/>
    <row r="1744" ht="15.75" hidden="1" x14ac:dyDescent="0.25"/>
    <row r="1745" ht="15.75" hidden="1" x14ac:dyDescent="0.25"/>
    <row r="1746" ht="15.75" hidden="1" x14ac:dyDescent="0.25"/>
    <row r="1747" ht="15.75" hidden="1" x14ac:dyDescent="0.25"/>
    <row r="1748" ht="15.75" hidden="1" x14ac:dyDescent="0.25"/>
    <row r="1749" ht="15.75" hidden="1" x14ac:dyDescent="0.25"/>
    <row r="1750" ht="15.75" hidden="1" x14ac:dyDescent="0.25"/>
    <row r="1751" ht="15.75" hidden="1" x14ac:dyDescent="0.25"/>
    <row r="1752" ht="15.75" hidden="1" x14ac:dyDescent="0.25"/>
    <row r="1753" ht="15.75" hidden="1" x14ac:dyDescent="0.25"/>
    <row r="1754" ht="15.75" hidden="1" x14ac:dyDescent="0.25"/>
    <row r="1755" ht="15.75" hidden="1" x14ac:dyDescent="0.25"/>
    <row r="1756" ht="15.75" hidden="1" x14ac:dyDescent="0.25"/>
    <row r="1757" ht="15.75" hidden="1" x14ac:dyDescent="0.25"/>
    <row r="1758" ht="15.75" hidden="1" x14ac:dyDescent="0.25"/>
    <row r="1759" ht="15.75" hidden="1" x14ac:dyDescent="0.25"/>
    <row r="1760" ht="15.75" hidden="1" x14ac:dyDescent="0.25"/>
    <row r="1761" ht="15.75" hidden="1" x14ac:dyDescent="0.25"/>
    <row r="1762" ht="15.75" hidden="1" x14ac:dyDescent="0.25"/>
    <row r="1763" ht="15.75" hidden="1" x14ac:dyDescent="0.25"/>
    <row r="1764" ht="15.75" hidden="1" x14ac:dyDescent="0.25"/>
    <row r="1765" ht="15.75" hidden="1" x14ac:dyDescent="0.25"/>
    <row r="1766" ht="15.75" hidden="1" x14ac:dyDescent="0.25"/>
    <row r="1767" ht="15.75" hidden="1" x14ac:dyDescent="0.25"/>
    <row r="1768" ht="15.75" hidden="1" x14ac:dyDescent="0.25"/>
    <row r="1769" ht="15.75" hidden="1" x14ac:dyDescent="0.25"/>
    <row r="1770" ht="15.75" hidden="1" x14ac:dyDescent="0.25"/>
    <row r="1771" ht="15.75" hidden="1" x14ac:dyDescent="0.25"/>
    <row r="1772" ht="15.75" hidden="1" x14ac:dyDescent="0.25"/>
    <row r="1773" ht="15.75" hidden="1" x14ac:dyDescent="0.25"/>
    <row r="1774" ht="15.75" hidden="1" x14ac:dyDescent="0.25"/>
    <row r="1775" ht="15.75" hidden="1" x14ac:dyDescent="0.25"/>
    <row r="1776" ht="15.75" hidden="1" x14ac:dyDescent="0.25"/>
    <row r="1777" ht="15.75" hidden="1" x14ac:dyDescent="0.25"/>
    <row r="1778" ht="15.75" hidden="1" x14ac:dyDescent="0.25"/>
    <row r="1779" ht="15.75" hidden="1" x14ac:dyDescent="0.25"/>
    <row r="1780" ht="15.75" hidden="1" x14ac:dyDescent="0.25"/>
    <row r="1781" ht="15.75" hidden="1" x14ac:dyDescent="0.25"/>
    <row r="1782" ht="15.75" hidden="1" x14ac:dyDescent="0.25"/>
    <row r="1783" ht="15.75" hidden="1" x14ac:dyDescent="0.25"/>
    <row r="1784" ht="15.75" hidden="1" x14ac:dyDescent="0.25"/>
    <row r="1785" ht="15.75" hidden="1" x14ac:dyDescent="0.25"/>
    <row r="1786" ht="15.75" hidden="1" x14ac:dyDescent="0.25"/>
    <row r="1787" ht="15.75" hidden="1" x14ac:dyDescent="0.25"/>
    <row r="1788" ht="15.75" hidden="1" x14ac:dyDescent="0.25"/>
    <row r="1789" ht="15.75" hidden="1" x14ac:dyDescent="0.25"/>
    <row r="1790" ht="15.75" hidden="1" x14ac:dyDescent="0.25"/>
    <row r="1791" ht="15.75" hidden="1" x14ac:dyDescent="0.25"/>
    <row r="1792" ht="15.75" hidden="1" x14ac:dyDescent="0.25"/>
    <row r="1793" ht="15.75" hidden="1" x14ac:dyDescent="0.25"/>
    <row r="1794" ht="15.75" hidden="1" x14ac:dyDescent="0.25"/>
    <row r="1795" ht="15.75" hidden="1" x14ac:dyDescent="0.25"/>
    <row r="1796" ht="15.75" hidden="1" x14ac:dyDescent="0.25"/>
    <row r="1797" ht="15.75" hidden="1" x14ac:dyDescent="0.25"/>
    <row r="1798" ht="15.75" hidden="1" x14ac:dyDescent="0.25"/>
    <row r="1799" ht="15.75" hidden="1" x14ac:dyDescent="0.25"/>
    <row r="1800" ht="15.75" hidden="1" x14ac:dyDescent="0.25"/>
    <row r="1801" ht="15.75" hidden="1" x14ac:dyDescent="0.25"/>
    <row r="1802" ht="15.75" hidden="1" x14ac:dyDescent="0.25"/>
    <row r="1803" ht="15.75" hidden="1" x14ac:dyDescent="0.25"/>
    <row r="1804" ht="15.75" hidden="1" x14ac:dyDescent="0.25"/>
    <row r="1805" ht="15.75" hidden="1" x14ac:dyDescent="0.25"/>
    <row r="1806" ht="15.75" hidden="1" x14ac:dyDescent="0.25"/>
    <row r="1807" ht="15.75" hidden="1" x14ac:dyDescent="0.25"/>
    <row r="1808" ht="15.75" hidden="1" x14ac:dyDescent="0.25"/>
    <row r="1809" ht="15.75" hidden="1" x14ac:dyDescent="0.25"/>
    <row r="1810" ht="15.75" hidden="1" x14ac:dyDescent="0.25"/>
    <row r="1811" ht="15.75" hidden="1" x14ac:dyDescent="0.25"/>
    <row r="1812" ht="15.75" hidden="1" x14ac:dyDescent="0.25"/>
    <row r="1813" ht="15.75" hidden="1" x14ac:dyDescent="0.25"/>
    <row r="1814" ht="15.75" hidden="1" x14ac:dyDescent="0.25"/>
    <row r="1815" ht="15.75" hidden="1" x14ac:dyDescent="0.25"/>
    <row r="1816" ht="15.75" hidden="1" x14ac:dyDescent="0.25"/>
    <row r="1817" ht="15.75" hidden="1" x14ac:dyDescent="0.25"/>
    <row r="1818" ht="15.75" hidden="1" x14ac:dyDescent="0.25"/>
    <row r="1819" ht="15.75" hidden="1" x14ac:dyDescent="0.25"/>
    <row r="1820" ht="15.75" hidden="1" x14ac:dyDescent="0.25"/>
    <row r="1821" ht="15.75" hidden="1" x14ac:dyDescent="0.25"/>
    <row r="1822" ht="15.75" hidden="1" x14ac:dyDescent="0.25"/>
    <row r="1823" ht="15.75" hidden="1" x14ac:dyDescent="0.25"/>
    <row r="1824" ht="15.75" hidden="1" x14ac:dyDescent="0.25"/>
    <row r="1825" ht="15.75" hidden="1" x14ac:dyDescent="0.25"/>
    <row r="1826" ht="15.75" hidden="1" x14ac:dyDescent="0.25"/>
    <row r="1827" ht="15.75" hidden="1" x14ac:dyDescent="0.25"/>
    <row r="1828" ht="15.75" hidden="1" x14ac:dyDescent="0.25"/>
    <row r="1829" ht="15.75" hidden="1" x14ac:dyDescent="0.25"/>
    <row r="1830" ht="15.75" hidden="1" x14ac:dyDescent="0.25"/>
    <row r="1831" ht="15.75" hidden="1" x14ac:dyDescent="0.25"/>
    <row r="1832" ht="15.75" hidden="1" x14ac:dyDescent="0.25"/>
    <row r="1833" ht="15.75" hidden="1" x14ac:dyDescent="0.25"/>
    <row r="1834" ht="15.75" hidden="1" x14ac:dyDescent="0.25"/>
    <row r="1835" ht="15.75" hidden="1" x14ac:dyDescent="0.25"/>
    <row r="1836" ht="15.75" hidden="1" x14ac:dyDescent="0.25"/>
    <row r="1837" ht="15.75" hidden="1" x14ac:dyDescent="0.25"/>
    <row r="1838" ht="15.75" hidden="1" x14ac:dyDescent="0.25"/>
    <row r="1839" ht="15.75" hidden="1" x14ac:dyDescent="0.25"/>
    <row r="1840" ht="15.75" hidden="1" x14ac:dyDescent="0.25"/>
    <row r="1841" ht="15.75" hidden="1" x14ac:dyDescent="0.25"/>
    <row r="1842" ht="15.75" hidden="1" x14ac:dyDescent="0.25"/>
    <row r="1843" ht="15.75" hidden="1" x14ac:dyDescent="0.25"/>
    <row r="1844" ht="15.75" hidden="1" x14ac:dyDescent="0.25"/>
    <row r="1845" ht="15.75" hidden="1" x14ac:dyDescent="0.25"/>
    <row r="1846" ht="15.75" hidden="1" x14ac:dyDescent="0.25"/>
    <row r="1847" ht="15.75" hidden="1" x14ac:dyDescent="0.25"/>
    <row r="1848" ht="15.75" hidden="1" x14ac:dyDescent="0.25"/>
    <row r="1849" ht="15.75" hidden="1" x14ac:dyDescent="0.25"/>
    <row r="1850" ht="15.75" hidden="1" x14ac:dyDescent="0.25"/>
    <row r="1851" ht="15.75" hidden="1" x14ac:dyDescent="0.25"/>
    <row r="1852" ht="15.75" hidden="1" x14ac:dyDescent="0.25"/>
    <row r="1853" ht="15.75" hidden="1" x14ac:dyDescent="0.25"/>
    <row r="1854" ht="15.75" hidden="1" x14ac:dyDescent="0.25"/>
    <row r="1855" ht="15.75" hidden="1" x14ac:dyDescent="0.25"/>
    <row r="1856" ht="15.75" hidden="1" x14ac:dyDescent="0.25"/>
    <row r="1857" ht="15.75" hidden="1" x14ac:dyDescent="0.25"/>
    <row r="1858" ht="15.75" hidden="1" x14ac:dyDescent="0.25"/>
    <row r="1859" ht="15.75" hidden="1" x14ac:dyDescent="0.25"/>
    <row r="1860" ht="15.75" hidden="1" x14ac:dyDescent="0.25"/>
    <row r="1861" ht="15.75" hidden="1" x14ac:dyDescent="0.25"/>
    <row r="1862" ht="15.75" hidden="1" x14ac:dyDescent="0.25"/>
    <row r="1863" ht="15.75" hidden="1" x14ac:dyDescent="0.25"/>
    <row r="1864" ht="15.75" hidden="1" x14ac:dyDescent="0.25"/>
    <row r="1865" ht="15.75" hidden="1" x14ac:dyDescent="0.25"/>
    <row r="1866" ht="15.75" hidden="1" x14ac:dyDescent="0.25"/>
    <row r="1867" ht="15.75" hidden="1" x14ac:dyDescent="0.25"/>
    <row r="1868" ht="15.75" hidden="1" x14ac:dyDescent="0.25"/>
    <row r="1869" ht="15.75" hidden="1" x14ac:dyDescent="0.25"/>
    <row r="1870" ht="15.75" hidden="1" x14ac:dyDescent="0.25"/>
    <row r="1871" ht="15.75" hidden="1" x14ac:dyDescent="0.25"/>
    <row r="1872" ht="15.75" hidden="1" x14ac:dyDescent="0.25"/>
    <row r="1873" ht="15.75" hidden="1" x14ac:dyDescent="0.25"/>
    <row r="1874" ht="15.75" hidden="1" x14ac:dyDescent="0.25"/>
    <row r="1875" ht="15.75" hidden="1" x14ac:dyDescent="0.25"/>
    <row r="1876" ht="15.75" hidden="1" x14ac:dyDescent="0.25"/>
    <row r="1877" ht="15.75" hidden="1" x14ac:dyDescent="0.25"/>
    <row r="1878" ht="15.75" hidden="1" x14ac:dyDescent="0.25"/>
    <row r="1879" ht="15.75" hidden="1" x14ac:dyDescent="0.25"/>
    <row r="1880" ht="15.75" hidden="1" x14ac:dyDescent="0.25"/>
    <row r="1881" ht="15.75" hidden="1" x14ac:dyDescent="0.25"/>
    <row r="1882" ht="15.75" hidden="1" x14ac:dyDescent="0.25"/>
    <row r="1883" ht="15.75" hidden="1" x14ac:dyDescent="0.25"/>
    <row r="1884" ht="15.75" hidden="1" x14ac:dyDescent="0.25"/>
    <row r="1885" ht="15.75" hidden="1" x14ac:dyDescent="0.25"/>
    <row r="1886" ht="15.75" hidden="1" x14ac:dyDescent="0.25"/>
    <row r="1887" ht="15.75" hidden="1" x14ac:dyDescent="0.25"/>
    <row r="1888" ht="15.75" hidden="1" x14ac:dyDescent="0.25"/>
    <row r="1889" ht="15.75" hidden="1" x14ac:dyDescent="0.25"/>
    <row r="1890" ht="15.75" hidden="1" x14ac:dyDescent="0.25"/>
    <row r="1891" ht="15.75" hidden="1" x14ac:dyDescent="0.25"/>
    <row r="1892" ht="15.75" hidden="1" x14ac:dyDescent="0.25"/>
    <row r="1893" ht="15.75" hidden="1" x14ac:dyDescent="0.25"/>
    <row r="1894" ht="15.75" hidden="1" x14ac:dyDescent="0.25"/>
    <row r="1895" ht="15.75" hidden="1" x14ac:dyDescent="0.25"/>
    <row r="1896" ht="15.75" hidden="1" x14ac:dyDescent="0.25"/>
    <row r="1897" ht="15.75" hidden="1" x14ac:dyDescent="0.25"/>
    <row r="1898" ht="15.75" hidden="1" x14ac:dyDescent="0.25"/>
    <row r="1899" ht="15.75" hidden="1" x14ac:dyDescent="0.25"/>
    <row r="1900" ht="15.75" hidden="1" x14ac:dyDescent="0.25"/>
    <row r="1901" ht="15.75" hidden="1" x14ac:dyDescent="0.25"/>
    <row r="1902" ht="15.75" hidden="1" x14ac:dyDescent="0.25"/>
    <row r="1903" ht="15.75" hidden="1" x14ac:dyDescent="0.25"/>
    <row r="1904" ht="15.75" hidden="1" x14ac:dyDescent="0.25"/>
    <row r="1905" ht="15.75" hidden="1" x14ac:dyDescent="0.25"/>
    <row r="1906" ht="15.75" hidden="1" x14ac:dyDescent="0.25"/>
    <row r="1907" ht="15.75" hidden="1" x14ac:dyDescent="0.25"/>
    <row r="1908" ht="15.75" hidden="1" x14ac:dyDescent="0.25"/>
    <row r="1909" ht="15.75" hidden="1" x14ac:dyDescent="0.25"/>
    <row r="1910" ht="15.75" hidden="1" x14ac:dyDescent="0.25"/>
    <row r="1911" ht="15.75" hidden="1" x14ac:dyDescent="0.25"/>
    <row r="1912" ht="15.75" hidden="1" x14ac:dyDescent="0.25"/>
    <row r="1913" ht="15.75" hidden="1" x14ac:dyDescent="0.25"/>
    <row r="1914" ht="15.75" hidden="1" x14ac:dyDescent="0.25"/>
    <row r="1915" ht="15.75" hidden="1" x14ac:dyDescent="0.25"/>
    <row r="1916" ht="15.75" hidden="1" x14ac:dyDescent="0.25"/>
    <row r="1917" ht="15.75" hidden="1" x14ac:dyDescent="0.25"/>
    <row r="1918" ht="15.75" hidden="1" x14ac:dyDescent="0.25"/>
    <row r="1919" ht="15.75" hidden="1" x14ac:dyDescent="0.25"/>
    <row r="1920" ht="15.75" hidden="1" x14ac:dyDescent="0.25"/>
    <row r="1921" ht="15.75" hidden="1" x14ac:dyDescent="0.25"/>
    <row r="1922" ht="15.75" hidden="1" x14ac:dyDescent="0.25"/>
    <row r="1923" ht="15.75" hidden="1" x14ac:dyDescent="0.25"/>
    <row r="1924" ht="15.75" hidden="1" x14ac:dyDescent="0.25"/>
    <row r="1925" ht="15.75" hidden="1" x14ac:dyDescent="0.25"/>
    <row r="1926" ht="15.75" hidden="1" x14ac:dyDescent="0.25"/>
    <row r="1927" ht="15.75" hidden="1" x14ac:dyDescent="0.25"/>
    <row r="1928" ht="15.75" hidden="1" x14ac:dyDescent="0.25"/>
    <row r="1929" ht="15.75" hidden="1" x14ac:dyDescent="0.25"/>
    <row r="1930" ht="15.75" hidden="1" x14ac:dyDescent="0.25"/>
    <row r="1931" ht="15.75" hidden="1" x14ac:dyDescent="0.25"/>
    <row r="1932" ht="15.75" hidden="1" x14ac:dyDescent="0.25"/>
    <row r="1933" ht="15.75" hidden="1" x14ac:dyDescent="0.25"/>
    <row r="1934" ht="15.75" hidden="1" x14ac:dyDescent="0.25"/>
    <row r="1935" ht="15.75" hidden="1" x14ac:dyDescent="0.25"/>
    <row r="1936" ht="15.75" hidden="1" x14ac:dyDescent="0.25"/>
    <row r="1937" ht="15.75" hidden="1" x14ac:dyDescent="0.25"/>
    <row r="1938" ht="15.75" hidden="1" x14ac:dyDescent="0.25"/>
    <row r="1939" ht="15.75" hidden="1" x14ac:dyDescent="0.25"/>
    <row r="1940" ht="15.75" hidden="1" x14ac:dyDescent="0.25"/>
    <row r="1941" ht="15.75" hidden="1" x14ac:dyDescent="0.25"/>
    <row r="1942" ht="15.75" hidden="1" x14ac:dyDescent="0.25"/>
    <row r="1943" ht="15.75" hidden="1" x14ac:dyDescent="0.25"/>
    <row r="1944" ht="15.75" hidden="1" x14ac:dyDescent="0.25"/>
    <row r="1945" ht="15.75" hidden="1" x14ac:dyDescent="0.25"/>
    <row r="1946" ht="15.75" hidden="1" x14ac:dyDescent="0.25"/>
    <row r="1947" ht="15.75" hidden="1" x14ac:dyDescent="0.25"/>
    <row r="1948" ht="15.75" hidden="1" x14ac:dyDescent="0.25"/>
    <row r="1949" ht="15.75" hidden="1" x14ac:dyDescent="0.25"/>
    <row r="1950" ht="15.75" hidden="1" x14ac:dyDescent="0.25"/>
    <row r="1951" ht="15.75" hidden="1" x14ac:dyDescent="0.25"/>
    <row r="1952" ht="15.75" hidden="1" x14ac:dyDescent="0.25"/>
    <row r="1953" ht="15.75" hidden="1" x14ac:dyDescent="0.25"/>
    <row r="1954" ht="15.75" hidden="1" x14ac:dyDescent="0.25"/>
    <row r="1955" ht="15.75" hidden="1" x14ac:dyDescent="0.25"/>
    <row r="1956" ht="15.75" hidden="1" x14ac:dyDescent="0.25"/>
    <row r="1957" ht="15.75" hidden="1" x14ac:dyDescent="0.25"/>
    <row r="1958" ht="15.75" hidden="1" x14ac:dyDescent="0.25"/>
    <row r="1959" ht="15.75" hidden="1" x14ac:dyDescent="0.25"/>
    <row r="1960" ht="15.75" hidden="1" x14ac:dyDescent="0.25"/>
    <row r="1961" ht="15.75" hidden="1" x14ac:dyDescent="0.25"/>
    <row r="1962" ht="15.75" hidden="1" x14ac:dyDescent="0.25"/>
    <row r="1963" ht="15.75" hidden="1" x14ac:dyDescent="0.25"/>
    <row r="1964" ht="15.75" hidden="1" x14ac:dyDescent="0.25"/>
    <row r="1965" ht="15.75" hidden="1" x14ac:dyDescent="0.25"/>
    <row r="1966" ht="15.75" hidden="1" x14ac:dyDescent="0.25"/>
    <row r="1967" ht="15.75" hidden="1" x14ac:dyDescent="0.25"/>
    <row r="1968" ht="15.75" hidden="1" x14ac:dyDescent="0.25"/>
    <row r="1969" ht="15.75" hidden="1" x14ac:dyDescent="0.25"/>
    <row r="1970" ht="15.75" hidden="1" x14ac:dyDescent="0.25"/>
    <row r="1971" ht="15.75" hidden="1" x14ac:dyDescent="0.25"/>
    <row r="1972" ht="15.75" hidden="1" x14ac:dyDescent="0.25"/>
    <row r="1973" ht="15.75" hidden="1" x14ac:dyDescent="0.25"/>
    <row r="1974" ht="15.75" hidden="1" x14ac:dyDescent="0.25"/>
    <row r="1975" ht="15.75" hidden="1" x14ac:dyDescent="0.25"/>
    <row r="1976" ht="15.75" hidden="1" x14ac:dyDescent="0.25"/>
    <row r="1977" ht="15.75" hidden="1" x14ac:dyDescent="0.25"/>
    <row r="1978" ht="15.75" hidden="1" x14ac:dyDescent="0.25"/>
    <row r="1979" ht="15.75" hidden="1" x14ac:dyDescent="0.25"/>
    <row r="1980" ht="15.75" hidden="1" x14ac:dyDescent="0.25"/>
    <row r="1981" ht="15.75" hidden="1" x14ac:dyDescent="0.25"/>
    <row r="1982" ht="15.75" hidden="1" x14ac:dyDescent="0.25"/>
    <row r="1983" ht="15.75" hidden="1" x14ac:dyDescent="0.25"/>
    <row r="1984" ht="15.75" hidden="1" x14ac:dyDescent="0.25"/>
    <row r="1985" ht="15.75" hidden="1" x14ac:dyDescent="0.25"/>
    <row r="1986" ht="15.75" hidden="1" x14ac:dyDescent="0.25"/>
    <row r="1987" ht="15.75" hidden="1" x14ac:dyDescent="0.25"/>
    <row r="1988" ht="15.75" hidden="1" x14ac:dyDescent="0.25"/>
    <row r="1989" ht="15.75" hidden="1" x14ac:dyDescent="0.25"/>
    <row r="1990" ht="15.75" hidden="1" x14ac:dyDescent="0.25"/>
    <row r="1991" ht="15.75" hidden="1" x14ac:dyDescent="0.25"/>
    <row r="1992" ht="15.75" hidden="1" x14ac:dyDescent="0.25"/>
    <row r="1993" ht="15.75" hidden="1" x14ac:dyDescent="0.25"/>
    <row r="1994" ht="15.75" hidden="1" x14ac:dyDescent="0.25"/>
    <row r="1995" ht="15.75" hidden="1" x14ac:dyDescent="0.25"/>
    <row r="1996" ht="15.75" hidden="1" x14ac:dyDescent="0.25"/>
    <row r="1997" ht="15.75" hidden="1" x14ac:dyDescent="0.25"/>
    <row r="1998" ht="15.75" hidden="1" x14ac:dyDescent="0.25"/>
    <row r="1999" ht="15.75" hidden="1" x14ac:dyDescent="0.25"/>
    <row r="2000" ht="15.75" hidden="1" x14ac:dyDescent="0.25"/>
    <row r="2001" ht="15.75" hidden="1" x14ac:dyDescent="0.25"/>
    <row r="2002" ht="15.75" hidden="1" x14ac:dyDescent="0.25"/>
    <row r="2003" ht="15.75" hidden="1" x14ac:dyDescent="0.25"/>
    <row r="2004" ht="15.75" hidden="1" x14ac:dyDescent="0.25"/>
    <row r="2005" ht="15.75" hidden="1" x14ac:dyDescent="0.25"/>
    <row r="2006" ht="15.75" hidden="1" x14ac:dyDescent="0.25"/>
    <row r="2007" ht="15.75" hidden="1" x14ac:dyDescent="0.25"/>
    <row r="2008" ht="15.75" hidden="1" x14ac:dyDescent="0.25"/>
    <row r="2009" ht="15.75" hidden="1" x14ac:dyDescent="0.25"/>
    <row r="2010" ht="15.75" hidden="1" x14ac:dyDescent="0.25"/>
    <row r="2011" ht="15.75" hidden="1" x14ac:dyDescent="0.25"/>
    <row r="2012" ht="15.75" hidden="1" x14ac:dyDescent="0.25"/>
    <row r="2013" ht="15.75" hidden="1" x14ac:dyDescent="0.25"/>
    <row r="2014" ht="15.75" hidden="1" x14ac:dyDescent="0.25"/>
    <row r="2015" ht="15.75" hidden="1" x14ac:dyDescent="0.25"/>
    <row r="2016" ht="15.75" hidden="1" x14ac:dyDescent="0.25"/>
    <row r="2017" ht="15.75" hidden="1" x14ac:dyDescent="0.25"/>
    <row r="2018" ht="15.75" hidden="1" x14ac:dyDescent="0.25"/>
    <row r="2019" ht="15.75" hidden="1" x14ac:dyDescent="0.25"/>
    <row r="2020" ht="15.75" hidden="1" x14ac:dyDescent="0.25"/>
    <row r="2021" ht="15.75" hidden="1" x14ac:dyDescent="0.25"/>
    <row r="2022" ht="15.75" hidden="1" x14ac:dyDescent="0.25"/>
    <row r="2023" ht="15.75" hidden="1" x14ac:dyDescent="0.25"/>
    <row r="2024" ht="15.75" hidden="1" x14ac:dyDescent="0.25"/>
    <row r="2025" ht="15.75" hidden="1" x14ac:dyDescent="0.25"/>
    <row r="2026" ht="15.75" hidden="1" x14ac:dyDescent="0.25"/>
    <row r="2027" ht="15.75" hidden="1" x14ac:dyDescent="0.25"/>
    <row r="2028" ht="15.75" hidden="1" x14ac:dyDescent="0.25"/>
    <row r="2029" ht="15.75" hidden="1" x14ac:dyDescent="0.25"/>
    <row r="2030" ht="15.75" hidden="1" x14ac:dyDescent="0.25"/>
    <row r="2031" ht="15.75" hidden="1" x14ac:dyDescent="0.25"/>
    <row r="2032" ht="15.75" hidden="1" x14ac:dyDescent="0.25"/>
    <row r="2033" ht="15.75" hidden="1" x14ac:dyDescent="0.25"/>
    <row r="2034" ht="15.75" hidden="1" x14ac:dyDescent="0.25"/>
    <row r="2035" ht="15.75" hidden="1" x14ac:dyDescent="0.25"/>
    <row r="2036" ht="15.75" hidden="1" x14ac:dyDescent="0.25"/>
    <row r="2037" ht="15.75" hidden="1" x14ac:dyDescent="0.25"/>
    <row r="2038" ht="15.75" hidden="1" x14ac:dyDescent="0.25"/>
    <row r="2039" ht="15.75" hidden="1" x14ac:dyDescent="0.25"/>
    <row r="2040" ht="15.75" hidden="1" x14ac:dyDescent="0.25"/>
    <row r="2041" ht="15.75" hidden="1" x14ac:dyDescent="0.25"/>
    <row r="2042" ht="15.75" hidden="1" x14ac:dyDescent="0.25"/>
    <row r="2043" ht="15.75" hidden="1" x14ac:dyDescent="0.25"/>
    <row r="2044" ht="15.75" hidden="1" x14ac:dyDescent="0.25"/>
    <row r="2045" ht="15.75" hidden="1" x14ac:dyDescent="0.25"/>
    <row r="2046" ht="15.75" hidden="1" x14ac:dyDescent="0.25"/>
    <row r="2047" ht="15.75" hidden="1" x14ac:dyDescent="0.25"/>
    <row r="2048" ht="15.75" hidden="1" x14ac:dyDescent="0.25"/>
    <row r="2049" ht="15.75" hidden="1" x14ac:dyDescent="0.25"/>
    <row r="2050" ht="15.75" hidden="1" x14ac:dyDescent="0.25"/>
    <row r="2051" ht="15.75" hidden="1" x14ac:dyDescent="0.25"/>
    <row r="2052" ht="15.75" hidden="1" x14ac:dyDescent="0.25"/>
    <row r="2053" ht="15.75" hidden="1" x14ac:dyDescent="0.25"/>
    <row r="2054" ht="15.75" hidden="1" x14ac:dyDescent="0.25"/>
    <row r="2055" ht="15.75" hidden="1" x14ac:dyDescent="0.25"/>
    <row r="2056" ht="15.75" hidden="1" x14ac:dyDescent="0.25"/>
    <row r="2057" ht="15.75" hidden="1" x14ac:dyDescent="0.25"/>
    <row r="2058" ht="15.75" hidden="1" x14ac:dyDescent="0.25"/>
    <row r="2059" ht="15.75" hidden="1" x14ac:dyDescent="0.25"/>
    <row r="2060" ht="15.75" hidden="1" x14ac:dyDescent="0.25"/>
    <row r="2061" ht="15.75" hidden="1" x14ac:dyDescent="0.25"/>
    <row r="2062" ht="15.75" hidden="1" x14ac:dyDescent="0.25"/>
    <row r="2063" ht="15.75" hidden="1" x14ac:dyDescent="0.25"/>
    <row r="2064" ht="15.75" hidden="1" x14ac:dyDescent="0.25"/>
    <row r="2065" ht="15.75" hidden="1" x14ac:dyDescent="0.25"/>
    <row r="2066" ht="15.75" hidden="1" x14ac:dyDescent="0.25"/>
    <row r="2067" ht="15.75" hidden="1" x14ac:dyDescent="0.25"/>
    <row r="2068" ht="15.75" hidden="1" x14ac:dyDescent="0.25"/>
    <row r="2069" ht="15.75" hidden="1" x14ac:dyDescent="0.25"/>
    <row r="2070" ht="15.75" hidden="1" x14ac:dyDescent="0.25"/>
    <row r="2071" ht="15.75" hidden="1" x14ac:dyDescent="0.25"/>
    <row r="2072" ht="15.75" hidden="1" x14ac:dyDescent="0.25"/>
    <row r="2073" ht="15.75" hidden="1" x14ac:dyDescent="0.25"/>
    <row r="2074" ht="15.75" hidden="1" x14ac:dyDescent="0.25"/>
    <row r="2075" ht="15.75" hidden="1" x14ac:dyDescent="0.25"/>
    <row r="2076" ht="15.75" hidden="1" x14ac:dyDescent="0.25"/>
    <row r="2077" ht="15.75" hidden="1" x14ac:dyDescent="0.25"/>
    <row r="2078" ht="15.75" hidden="1" x14ac:dyDescent="0.25"/>
    <row r="2079" ht="15.75" hidden="1" x14ac:dyDescent="0.25"/>
    <row r="2080" ht="15.75" hidden="1" x14ac:dyDescent="0.25"/>
    <row r="2081" ht="15.75" hidden="1" x14ac:dyDescent="0.25"/>
    <row r="2082" ht="15.75" hidden="1" x14ac:dyDescent="0.25"/>
    <row r="2083" ht="15.75" hidden="1" x14ac:dyDescent="0.25"/>
    <row r="2084" ht="15.75" hidden="1" x14ac:dyDescent="0.25"/>
    <row r="2085" ht="15.75" hidden="1" x14ac:dyDescent="0.25"/>
    <row r="2086" ht="15.75" hidden="1" x14ac:dyDescent="0.25"/>
    <row r="2087" ht="15.75" hidden="1" x14ac:dyDescent="0.25"/>
    <row r="2088" ht="15.75" hidden="1" x14ac:dyDescent="0.25"/>
    <row r="2089" ht="15.75" hidden="1" x14ac:dyDescent="0.25"/>
    <row r="2090" ht="15.75" hidden="1" x14ac:dyDescent="0.25"/>
    <row r="2091" ht="15.75" hidden="1" x14ac:dyDescent="0.25"/>
    <row r="2092" ht="15.75" hidden="1" x14ac:dyDescent="0.25"/>
    <row r="2093" ht="15.75" hidden="1" x14ac:dyDescent="0.25"/>
    <row r="2094" ht="15.75" hidden="1" x14ac:dyDescent="0.25"/>
    <row r="2095" ht="15.75" hidden="1" x14ac:dyDescent="0.25"/>
    <row r="2096" ht="15.75" hidden="1" x14ac:dyDescent="0.25"/>
    <row r="2097" ht="15.75" hidden="1" x14ac:dyDescent="0.25"/>
    <row r="2098" ht="15.75" hidden="1" x14ac:dyDescent="0.25"/>
    <row r="2099" ht="15.75" hidden="1" x14ac:dyDescent="0.25"/>
    <row r="2100" ht="15.75" hidden="1" x14ac:dyDescent="0.25"/>
    <row r="2101" ht="15.75" hidden="1" x14ac:dyDescent="0.25"/>
    <row r="2102" ht="15.75" hidden="1" x14ac:dyDescent="0.25"/>
    <row r="2103" ht="15.75" hidden="1" x14ac:dyDescent="0.25"/>
    <row r="2104" ht="15.75" hidden="1" x14ac:dyDescent="0.25"/>
    <row r="2105" ht="15.75" hidden="1" x14ac:dyDescent="0.25"/>
    <row r="2106" ht="15.75" hidden="1" x14ac:dyDescent="0.25"/>
    <row r="2107" ht="15.75" hidden="1" x14ac:dyDescent="0.25"/>
    <row r="2108" ht="15.75" hidden="1" x14ac:dyDescent="0.25"/>
    <row r="2109" ht="15.75" hidden="1" x14ac:dyDescent="0.25"/>
    <row r="2110" ht="15.75" hidden="1" x14ac:dyDescent="0.25"/>
    <row r="2111" ht="15.75" hidden="1" x14ac:dyDescent="0.25"/>
    <row r="2112" ht="15.75" hidden="1" x14ac:dyDescent="0.25"/>
    <row r="2113" ht="15.75" hidden="1" x14ac:dyDescent="0.25"/>
    <row r="2114" ht="15.75" hidden="1" x14ac:dyDescent="0.25"/>
    <row r="2115" ht="15.75" hidden="1" x14ac:dyDescent="0.25"/>
    <row r="2116" ht="15.75" hidden="1" x14ac:dyDescent="0.25"/>
    <row r="2117" ht="15.75" hidden="1" x14ac:dyDescent="0.25"/>
    <row r="2118" ht="15.75" hidden="1" x14ac:dyDescent="0.25"/>
    <row r="2119" ht="15.75" hidden="1" x14ac:dyDescent="0.25"/>
    <row r="2120" ht="15.75" hidden="1" x14ac:dyDescent="0.25"/>
    <row r="2121" ht="15.75" hidden="1" x14ac:dyDescent="0.25"/>
    <row r="2122" ht="15.75" hidden="1" x14ac:dyDescent="0.25"/>
    <row r="2123" ht="15.75" hidden="1" x14ac:dyDescent="0.25"/>
    <row r="2124" ht="15.75" hidden="1" x14ac:dyDescent="0.25"/>
    <row r="2125" ht="15.75" hidden="1" x14ac:dyDescent="0.25"/>
    <row r="2126" ht="15.75" hidden="1" x14ac:dyDescent="0.25"/>
    <row r="2127" ht="15.75" hidden="1" x14ac:dyDescent="0.25"/>
    <row r="2128" ht="15.75" hidden="1" x14ac:dyDescent="0.25"/>
    <row r="2129" ht="15.75" hidden="1" x14ac:dyDescent="0.25"/>
    <row r="2130" ht="15.75" hidden="1" x14ac:dyDescent="0.25"/>
    <row r="2131" ht="15.75" hidden="1" x14ac:dyDescent="0.25"/>
    <row r="2132" ht="15.75" hidden="1" x14ac:dyDescent="0.25"/>
    <row r="2133" ht="15.75" hidden="1" x14ac:dyDescent="0.25"/>
    <row r="2134" ht="15.75" hidden="1" x14ac:dyDescent="0.25"/>
    <row r="2135" ht="15.75" hidden="1" x14ac:dyDescent="0.25"/>
    <row r="2136" ht="15.75" hidden="1" x14ac:dyDescent="0.25"/>
    <row r="2137" ht="15.75" hidden="1" x14ac:dyDescent="0.25"/>
    <row r="2138" ht="15.75" hidden="1" x14ac:dyDescent="0.25"/>
    <row r="2139" ht="15.75" hidden="1" x14ac:dyDescent="0.25"/>
    <row r="2140" ht="15.75" hidden="1" x14ac:dyDescent="0.25"/>
    <row r="2141" ht="15.75" hidden="1" x14ac:dyDescent="0.25"/>
    <row r="2142" ht="15.75" hidden="1" x14ac:dyDescent="0.25"/>
    <row r="2143" ht="15.75" hidden="1" x14ac:dyDescent="0.25"/>
    <row r="2144" ht="15.75" hidden="1" x14ac:dyDescent="0.25"/>
    <row r="2145" ht="15.75" hidden="1" x14ac:dyDescent="0.25"/>
    <row r="2146" ht="15.75" hidden="1" x14ac:dyDescent="0.25"/>
    <row r="2147" ht="15.75" hidden="1" x14ac:dyDescent="0.25"/>
    <row r="2148" ht="15.75" hidden="1" x14ac:dyDescent="0.25"/>
    <row r="2149" ht="15.75" hidden="1" x14ac:dyDescent="0.25"/>
    <row r="2150" ht="15.75" hidden="1" x14ac:dyDescent="0.25"/>
    <row r="2151" ht="15.75" hidden="1" x14ac:dyDescent="0.25"/>
    <row r="2152" ht="15.75" hidden="1" x14ac:dyDescent="0.25"/>
    <row r="2153" ht="15.75" hidden="1" x14ac:dyDescent="0.25"/>
    <row r="2154" ht="15.75" hidden="1" x14ac:dyDescent="0.25"/>
    <row r="2155" ht="15.75" hidden="1" x14ac:dyDescent="0.25"/>
    <row r="2156" ht="15.75" hidden="1" x14ac:dyDescent="0.25"/>
    <row r="2157" ht="15.75" hidden="1" x14ac:dyDescent="0.25"/>
    <row r="2158" ht="15.75" hidden="1" x14ac:dyDescent="0.25"/>
    <row r="2159" ht="15.75" hidden="1" x14ac:dyDescent="0.25"/>
    <row r="2160" ht="15.75" hidden="1" x14ac:dyDescent="0.25"/>
    <row r="2161" ht="15.75" hidden="1" x14ac:dyDescent="0.25"/>
    <row r="2162" ht="15.75" hidden="1" x14ac:dyDescent="0.25"/>
    <row r="2163" ht="15.75" hidden="1" x14ac:dyDescent="0.25"/>
    <row r="2164" ht="15.75" hidden="1" x14ac:dyDescent="0.25"/>
    <row r="2165" ht="15.75" hidden="1" x14ac:dyDescent="0.25"/>
    <row r="2166" ht="15.75" hidden="1" x14ac:dyDescent="0.25"/>
    <row r="2167" ht="15.75" hidden="1" x14ac:dyDescent="0.25"/>
    <row r="2168" ht="15.75" hidden="1" x14ac:dyDescent="0.25"/>
    <row r="2169" ht="15.75" hidden="1" x14ac:dyDescent="0.25"/>
    <row r="2170" ht="15.75" hidden="1" x14ac:dyDescent="0.25"/>
    <row r="2171" ht="15.75" hidden="1" x14ac:dyDescent="0.25"/>
    <row r="2172" ht="15.75" hidden="1" x14ac:dyDescent="0.25"/>
    <row r="2173" ht="15.75" hidden="1" x14ac:dyDescent="0.25"/>
    <row r="2174" ht="15.75" hidden="1" x14ac:dyDescent="0.25"/>
    <row r="2175" ht="15.75" hidden="1" x14ac:dyDescent="0.25"/>
    <row r="2176" ht="15.75" hidden="1" x14ac:dyDescent="0.25"/>
    <row r="2177" ht="15.75" hidden="1" x14ac:dyDescent="0.25"/>
    <row r="2178" ht="15.75" hidden="1" x14ac:dyDescent="0.25"/>
    <row r="2179" ht="15.75" hidden="1" x14ac:dyDescent="0.25"/>
    <row r="2180" ht="15.75" hidden="1" x14ac:dyDescent="0.25"/>
    <row r="2181" ht="15.75" hidden="1" x14ac:dyDescent="0.25"/>
    <row r="2182" ht="15.75" hidden="1" x14ac:dyDescent="0.25"/>
    <row r="2183" ht="15.75" hidden="1" x14ac:dyDescent="0.25"/>
    <row r="2184" ht="15.75" hidden="1" x14ac:dyDescent="0.25"/>
    <row r="2185" ht="15.75" hidden="1" x14ac:dyDescent="0.25"/>
    <row r="2186" ht="15.75" hidden="1" x14ac:dyDescent="0.25"/>
    <row r="2187" ht="15.75" hidden="1" x14ac:dyDescent="0.25"/>
    <row r="2188" ht="15.75" hidden="1" x14ac:dyDescent="0.25"/>
    <row r="2189" ht="15.75" hidden="1" x14ac:dyDescent="0.25"/>
    <row r="2190" ht="15.75" hidden="1" x14ac:dyDescent="0.25"/>
    <row r="2191" ht="15.75" hidden="1" x14ac:dyDescent="0.25"/>
    <row r="2192" ht="15.75" hidden="1" x14ac:dyDescent="0.25"/>
    <row r="2193" ht="15.75" hidden="1" x14ac:dyDescent="0.25"/>
    <row r="2194" ht="15.75" hidden="1" x14ac:dyDescent="0.25"/>
    <row r="2195" ht="15.75" hidden="1" x14ac:dyDescent="0.25"/>
    <row r="2196" ht="15.75" hidden="1" x14ac:dyDescent="0.25"/>
    <row r="2197" ht="15.75" hidden="1" x14ac:dyDescent="0.25"/>
    <row r="2198" ht="15.75" hidden="1" x14ac:dyDescent="0.25"/>
    <row r="2199" ht="15.75" hidden="1" x14ac:dyDescent="0.25"/>
    <row r="2200" ht="15.75" hidden="1" x14ac:dyDescent="0.25"/>
    <row r="2201" ht="15.75" hidden="1" x14ac:dyDescent="0.25"/>
    <row r="2202" ht="15.75" hidden="1" x14ac:dyDescent="0.25"/>
    <row r="2203" ht="15.75" hidden="1" x14ac:dyDescent="0.25"/>
    <row r="2204" ht="15.75" hidden="1" x14ac:dyDescent="0.25"/>
    <row r="2205" ht="15.75" hidden="1" x14ac:dyDescent="0.25"/>
    <row r="2206" ht="15.75" hidden="1" x14ac:dyDescent="0.25"/>
    <row r="2207" ht="15.75" hidden="1" x14ac:dyDescent="0.25"/>
    <row r="2208" ht="15.75" hidden="1" x14ac:dyDescent="0.25"/>
    <row r="2209" ht="15.75" hidden="1" x14ac:dyDescent="0.25"/>
    <row r="2210" ht="15.75" hidden="1" x14ac:dyDescent="0.25"/>
    <row r="2211" ht="15.75" hidden="1" x14ac:dyDescent="0.25"/>
    <row r="2212" ht="15.75" hidden="1" x14ac:dyDescent="0.25"/>
    <row r="2213" ht="15.75" hidden="1" x14ac:dyDescent="0.25"/>
    <row r="2214" ht="15.75" hidden="1" x14ac:dyDescent="0.25"/>
    <row r="2215" ht="15.75" hidden="1" x14ac:dyDescent="0.25"/>
    <row r="2216" ht="15.75" hidden="1" x14ac:dyDescent="0.25"/>
    <row r="2217" ht="15.75" hidden="1" x14ac:dyDescent="0.25"/>
    <row r="2218" ht="15.75" hidden="1" x14ac:dyDescent="0.25"/>
    <row r="2219" ht="15.75" hidden="1" x14ac:dyDescent="0.25"/>
    <row r="2220" ht="15.75" hidden="1" x14ac:dyDescent="0.25"/>
    <row r="2221" ht="15.75" hidden="1" x14ac:dyDescent="0.25"/>
    <row r="2222" ht="15.75" hidden="1" x14ac:dyDescent="0.25"/>
    <row r="2223" ht="15.75" hidden="1" x14ac:dyDescent="0.25"/>
    <row r="2224" ht="15.75" hidden="1" x14ac:dyDescent="0.25"/>
    <row r="2225" ht="15.75" hidden="1" x14ac:dyDescent="0.25"/>
    <row r="2226" ht="15.75" hidden="1" x14ac:dyDescent="0.25"/>
    <row r="2227" ht="15.75" hidden="1" x14ac:dyDescent="0.25"/>
    <row r="2228" ht="15.75" hidden="1" x14ac:dyDescent="0.25"/>
    <row r="2229" ht="15.75" hidden="1" x14ac:dyDescent="0.25"/>
    <row r="2230" ht="15.75" hidden="1" x14ac:dyDescent="0.25"/>
    <row r="2231" ht="15.75" hidden="1" x14ac:dyDescent="0.25"/>
    <row r="2232" ht="15.75" hidden="1" x14ac:dyDescent="0.25"/>
    <row r="2233" ht="15.75" hidden="1" x14ac:dyDescent="0.25"/>
    <row r="2234" ht="15.75" hidden="1" x14ac:dyDescent="0.25"/>
    <row r="2235" ht="15.75" hidden="1" x14ac:dyDescent="0.25"/>
    <row r="2236" ht="15.75" hidden="1" x14ac:dyDescent="0.25"/>
    <row r="2237" ht="15.75" hidden="1" x14ac:dyDescent="0.25"/>
    <row r="2238" ht="15.75" hidden="1" x14ac:dyDescent="0.25"/>
    <row r="2239" ht="15.75" hidden="1" x14ac:dyDescent="0.25"/>
    <row r="2240" ht="15.75" hidden="1" x14ac:dyDescent="0.25"/>
    <row r="2241" ht="15.75" hidden="1" x14ac:dyDescent="0.25"/>
    <row r="2242" ht="15.75" hidden="1" x14ac:dyDescent="0.25"/>
    <row r="2243" ht="15.75" hidden="1" x14ac:dyDescent="0.25"/>
    <row r="2244" ht="15.75" hidden="1" x14ac:dyDescent="0.25"/>
    <row r="2245" ht="15.75" hidden="1" x14ac:dyDescent="0.25"/>
    <row r="2246" ht="15.75" hidden="1" x14ac:dyDescent="0.25"/>
    <row r="2247" ht="15.75" hidden="1" x14ac:dyDescent="0.25"/>
    <row r="2248" ht="15.75" hidden="1" x14ac:dyDescent="0.25"/>
    <row r="2249" ht="15.75" hidden="1" x14ac:dyDescent="0.25"/>
    <row r="2250" ht="15.75" hidden="1" x14ac:dyDescent="0.25"/>
    <row r="2251" ht="15.75" hidden="1" x14ac:dyDescent="0.25"/>
    <row r="2252" ht="15.75" hidden="1" x14ac:dyDescent="0.25"/>
    <row r="2253" ht="15.75" hidden="1" x14ac:dyDescent="0.25"/>
    <row r="2254" ht="15.75" hidden="1" x14ac:dyDescent="0.25"/>
    <row r="2255" ht="15.75" hidden="1" x14ac:dyDescent="0.25"/>
    <row r="2256" ht="15.75" hidden="1" x14ac:dyDescent="0.25"/>
    <row r="2257" ht="15.75" hidden="1" x14ac:dyDescent="0.25"/>
    <row r="2258" ht="15.75" hidden="1" x14ac:dyDescent="0.25"/>
    <row r="2259" ht="15.75" hidden="1" x14ac:dyDescent="0.25"/>
    <row r="2260" ht="15.75" hidden="1" x14ac:dyDescent="0.25"/>
    <row r="2261" ht="15.75" hidden="1" x14ac:dyDescent="0.25"/>
    <row r="2262" ht="15.75" hidden="1" x14ac:dyDescent="0.25"/>
  </sheetData>
  <mergeCells count="8">
    <mergeCell ref="H3:I3"/>
    <mergeCell ref="H4:I4"/>
    <mergeCell ref="A49:C49"/>
    <mergeCell ref="A46:C46"/>
    <mergeCell ref="A5:A8"/>
    <mergeCell ref="D1:G1"/>
    <mergeCell ref="D2:G2"/>
    <mergeCell ref="E3:F3"/>
  </mergeCells>
  <printOptions horizontalCentered="1"/>
  <pageMargins left="0.25" right="0.25" top="0.75" bottom="0.75" header="0.3" footer="0.3"/>
  <pageSetup scale="89"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W83"/>
  <sheetViews>
    <sheetView topLeftCell="A60" zoomScale="80" zoomScaleNormal="80" workbookViewId="0">
      <selection activeCell="C83" sqref="C83"/>
    </sheetView>
  </sheetViews>
  <sheetFormatPr defaultColWidth="8.7109375" defaultRowHeight="12.75" x14ac:dyDescent="0.2"/>
  <cols>
    <col min="1" max="1" width="31" style="116" customWidth="1"/>
    <col min="2" max="2" width="23.42578125" style="116" customWidth="1"/>
    <col min="3" max="3" width="26.140625" style="116" customWidth="1"/>
    <col min="4" max="4" width="26" style="116" customWidth="1"/>
    <col min="5" max="5" width="23.5703125" style="116" customWidth="1"/>
    <col min="6" max="7" width="12" style="116" bestFit="1" customWidth="1"/>
    <col min="8" max="8" width="11.42578125" style="117" bestFit="1" customWidth="1"/>
    <col min="9" max="16384" width="8.7109375" style="116"/>
  </cols>
  <sheetData>
    <row r="1" spans="1:5" ht="22.5" customHeight="1" thickBot="1" x14ac:dyDescent="0.3">
      <c r="A1" s="188" t="s">
        <v>577</v>
      </c>
      <c r="B1" s="1365" t="s">
        <v>578</v>
      </c>
      <c r="C1" s="1365"/>
      <c r="D1" s="1365"/>
      <c r="E1" s="1365"/>
    </row>
    <row r="2" spans="1:5" ht="13.5" customHeight="1" thickTop="1" x14ac:dyDescent="0.2">
      <c r="A2" s="189"/>
      <c r="E2" s="190"/>
    </row>
    <row r="3" spans="1:5" x14ac:dyDescent="0.2">
      <c r="A3" s="191"/>
      <c r="E3" s="122"/>
    </row>
    <row r="4" spans="1:5" x14ac:dyDescent="0.2">
      <c r="A4" s="191"/>
      <c r="E4" s="122"/>
    </row>
    <row r="5" spans="1:5" x14ac:dyDescent="0.2">
      <c r="A5" s="191"/>
      <c r="E5" s="122"/>
    </row>
    <row r="6" spans="1:5" x14ac:dyDescent="0.2">
      <c r="A6" s="191"/>
      <c r="E6" s="122"/>
    </row>
    <row r="7" spans="1:5" x14ac:dyDescent="0.2">
      <c r="A7" s="191"/>
      <c r="E7" s="122"/>
    </row>
    <row r="8" spans="1:5" x14ac:dyDescent="0.2">
      <c r="A8" s="145"/>
      <c r="E8" s="122"/>
    </row>
    <row r="9" spans="1:5" ht="27" customHeight="1" thickBot="1" x14ac:dyDescent="0.25">
      <c r="A9" s="1349" t="s">
        <v>533</v>
      </c>
      <c r="B9" s="1331"/>
      <c r="C9" s="124" t="s">
        <v>534</v>
      </c>
      <c r="D9" s="1331" t="s">
        <v>535</v>
      </c>
      <c r="E9" s="1332"/>
    </row>
    <row r="10" spans="1:5" ht="13.5" thickBot="1" x14ac:dyDescent="0.25">
      <c r="A10" s="715"/>
      <c r="B10" s="715"/>
      <c r="C10" s="715"/>
      <c r="D10" s="715"/>
      <c r="E10" s="715"/>
    </row>
    <row r="11" spans="1:5" ht="15.75" customHeight="1" x14ac:dyDescent="0.2">
      <c r="A11" s="1309" t="s">
        <v>241</v>
      </c>
      <c r="B11" s="1310"/>
      <c r="C11" s="1310"/>
      <c r="D11" s="1310"/>
      <c r="E11" s="1311"/>
    </row>
    <row r="12" spans="1:5" ht="13.5" customHeight="1" x14ac:dyDescent="0.2">
      <c r="A12" s="1333" t="s">
        <v>242</v>
      </c>
      <c r="B12" s="1334"/>
      <c r="C12" s="192" t="s">
        <v>243</v>
      </c>
      <c r="D12" s="192" t="s">
        <v>44</v>
      </c>
      <c r="E12" s="193" t="s">
        <v>244</v>
      </c>
    </row>
    <row r="13" spans="1:5" x14ac:dyDescent="0.2">
      <c r="A13" s="1324"/>
      <c r="B13" s="1325"/>
      <c r="C13" s="930" t="s">
        <v>579</v>
      </c>
      <c r="D13" s="930" t="s">
        <v>580</v>
      </c>
      <c r="E13" s="931" t="s">
        <v>581</v>
      </c>
    </row>
    <row r="14" spans="1:5" x14ac:dyDescent="0.2">
      <c r="A14" s="1328" t="s">
        <v>539</v>
      </c>
      <c r="B14" s="1321"/>
      <c r="C14" s="194"/>
      <c r="D14" s="195"/>
      <c r="E14" s="196"/>
    </row>
    <row r="15" spans="1:5" ht="14.25" customHeight="1" x14ac:dyDescent="0.2">
      <c r="A15" s="1318" t="s">
        <v>540</v>
      </c>
      <c r="B15" s="1319"/>
      <c r="C15" s="128"/>
      <c r="D15" s="128"/>
      <c r="E15" s="197"/>
    </row>
    <row r="16" spans="1:5" ht="14.25" customHeight="1" x14ac:dyDescent="0.2">
      <c r="A16" s="1328" t="s">
        <v>541</v>
      </c>
      <c r="B16" s="1321"/>
      <c r="C16" s="128"/>
      <c r="D16" s="128"/>
      <c r="E16" s="197"/>
    </row>
    <row r="17" spans="1:7" ht="14.25" customHeight="1" x14ac:dyDescent="0.2">
      <c r="A17" s="1328" t="s">
        <v>582</v>
      </c>
      <c r="B17" s="1321"/>
      <c r="C17" s="128"/>
      <c r="D17" s="128"/>
      <c r="E17" s="197"/>
    </row>
    <row r="18" spans="1:7" x14ac:dyDescent="0.2">
      <c r="A18" s="1328" t="s">
        <v>542</v>
      </c>
      <c r="B18" s="1321"/>
      <c r="C18" s="128"/>
      <c r="D18" s="128"/>
      <c r="E18" s="197"/>
    </row>
    <row r="19" spans="1:7" ht="16.149999999999999" customHeight="1" x14ac:dyDescent="0.2">
      <c r="A19" s="1362" t="s">
        <v>544</v>
      </c>
      <c r="B19" s="1319"/>
      <c r="C19" s="128"/>
      <c r="D19" s="128"/>
      <c r="E19" s="197"/>
    </row>
    <row r="20" spans="1:7" x14ac:dyDescent="0.2">
      <c r="A20" s="1328" t="s">
        <v>545</v>
      </c>
      <c r="B20" s="1321"/>
      <c r="C20" s="128"/>
      <c r="D20" s="128"/>
      <c r="E20" s="197"/>
    </row>
    <row r="21" spans="1:7" x14ac:dyDescent="0.2">
      <c r="A21" s="1322" t="s">
        <v>260</v>
      </c>
      <c r="B21" s="1323"/>
      <c r="C21" s="128"/>
      <c r="D21" s="128"/>
      <c r="E21" s="197"/>
    </row>
    <row r="22" spans="1:7" ht="14.25" customHeight="1" thickBot="1" x14ac:dyDescent="0.25">
      <c r="A22" s="1363" t="s">
        <v>546</v>
      </c>
      <c r="B22" s="1364"/>
      <c r="C22" s="198"/>
      <c r="D22" s="198"/>
      <c r="E22" s="199"/>
    </row>
    <row r="23" spans="1:7" ht="14.25" customHeight="1" thickTop="1" thickBot="1" x14ac:dyDescent="0.25">
      <c r="A23" s="1312" t="s">
        <v>547</v>
      </c>
      <c r="B23" s="1313"/>
      <c r="C23" s="134">
        <f>SUM(C14:C22)</f>
        <v>0</v>
      </c>
      <c r="D23" s="134">
        <f>SUM(D14:D22)</f>
        <v>0</v>
      </c>
      <c r="E23" s="135">
        <f>SUM(E14:E22)</f>
        <v>0</v>
      </c>
    </row>
    <row r="24" spans="1:7" ht="14.25" customHeight="1" thickBot="1" x14ac:dyDescent="0.25">
      <c r="A24" s="663"/>
      <c r="B24" s="663"/>
      <c r="C24" s="663"/>
      <c r="D24" s="663"/>
      <c r="E24" s="663"/>
    </row>
    <row r="25" spans="1:7" ht="14.25" customHeight="1" thickBot="1" x14ac:dyDescent="0.25">
      <c r="A25" s="1361" t="s">
        <v>256</v>
      </c>
      <c r="B25" s="1314"/>
      <c r="C25" s="1314"/>
      <c r="D25" s="1314"/>
      <c r="E25" s="1315"/>
    </row>
    <row r="26" spans="1:7" x14ac:dyDescent="0.2">
      <c r="A26" s="1316" t="s">
        <v>257</v>
      </c>
      <c r="B26" s="1317"/>
      <c r="C26" s="200"/>
      <c r="D26" s="201"/>
      <c r="E26" s="202"/>
      <c r="F26" s="139"/>
      <c r="G26" s="139"/>
    </row>
    <row r="27" spans="1:7" x14ac:dyDescent="0.2">
      <c r="A27" s="1322" t="s">
        <v>258</v>
      </c>
      <c r="B27" s="1323"/>
      <c r="C27" s="203"/>
      <c r="D27" s="201"/>
      <c r="E27" s="202"/>
      <c r="F27" s="139"/>
      <c r="G27" s="139"/>
    </row>
    <row r="28" spans="1:7" x14ac:dyDescent="0.2">
      <c r="A28" s="1322" t="s">
        <v>583</v>
      </c>
      <c r="B28" s="1323"/>
      <c r="C28" s="203"/>
      <c r="D28" s="201"/>
      <c r="E28" s="202"/>
      <c r="F28" s="139"/>
      <c r="G28" s="139"/>
    </row>
    <row r="29" spans="1:7" x14ac:dyDescent="0.2">
      <c r="A29" s="1322" t="s">
        <v>214</v>
      </c>
      <c r="B29" s="1323"/>
      <c r="C29" s="203"/>
      <c r="D29" s="201"/>
      <c r="E29" s="202"/>
      <c r="F29" s="139"/>
      <c r="G29" s="139"/>
    </row>
    <row r="30" spans="1:7" x14ac:dyDescent="0.2">
      <c r="A30" s="1322" t="s">
        <v>259</v>
      </c>
      <c r="B30" s="1323"/>
      <c r="C30" s="203"/>
      <c r="D30" s="201"/>
      <c r="E30" s="202"/>
      <c r="F30" s="139"/>
      <c r="G30" s="139"/>
    </row>
    <row r="31" spans="1:7" x14ac:dyDescent="0.2">
      <c r="A31" s="1322" t="s">
        <v>260</v>
      </c>
      <c r="B31" s="1323"/>
      <c r="C31" s="203"/>
      <c r="D31" s="201"/>
      <c r="E31" s="202"/>
      <c r="F31" s="139"/>
      <c r="G31" s="139"/>
    </row>
    <row r="32" spans="1:7" x14ac:dyDescent="0.2">
      <c r="A32" s="1322" t="s">
        <v>554</v>
      </c>
      <c r="B32" s="1323"/>
      <c r="C32" s="203"/>
      <c r="D32" s="201"/>
      <c r="E32" s="202"/>
      <c r="F32" s="139"/>
      <c r="G32" s="139"/>
    </row>
    <row r="33" spans="1:7" x14ac:dyDescent="0.2">
      <c r="A33" s="1322" t="s">
        <v>584</v>
      </c>
      <c r="B33" s="1323"/>
      <c r="C33" s="204"/>
      <c r="D33" s="205"/>
      <c r="E33" s="206"/>
      <c r="F33" s="139"/>
      <c r="G33" s="139"/>
    </row>
    <row r="34" spans="1:7" ht="13.5" thickBot="1" x14ac:dyDescent="0.25">
      <c r="A34" s="145" t="s">
        <v>555</v>
      </c>
      <c r="B34" s="146"/>
      <c r="C34" s="207"/>
      <c r="D34" s="208"/>
      <c r="E34" s="209"/>
      <c r="F34" s="139"/>
      <c r="G34" s="139"/>
    </row>
    <row r="35" spans="1:7" ht="14.25" thickTop="1" thickBot="1" x14ac:dyDescent="0.25">
      <c r="A35" s="271" t="s">
        <v>556</v>
      </c>
      <c r="B35" s="666"/>
      <c r="C35" s="210">
        <f>SUM(C26:C34)</f>
        <v>0</v>
      </c>
      <c r="D35" s="210">
        <f>SUM(D26:D34)</f>
        <v>0</v>
      </c>
      <c r="E35" s="211">
        <f>SUM(E26:E34)</f>
        <v>0</v>
      </c>
      <c r="F35" s="139"/>
      <c r="G35" s="139"/>
    </row>
    <row r="36" spans="1:7" ht="13.5" thickBot="1" x14ac:dyDescent="0.25">
      <c r="A36" s="715"/>
      <c r="B36" s="715"/>
      <c r="C36" s="715"/>
      <c r="D36" s="715"/>
      <c r="E36" s="715"/>
      <c r="F36" s="139"/>
      <c r="G36" s="139"/>
    </row>
    <row r="37" spans="1:7" x14ac:dyDescent="0.2">
      <c r="A37" s="1296" t="s">
        <v>585</v>
      </c>
      <c r="B37" s="1297"/>
      <c r="C37" s="1297"/>
      <c r="D37" s="1297"/>
      <c r="E37" s="1298"/>
      <c r="F37" s="139"/>
      <c r="G37" s="139"/>
    </row>
    <row r="38" spans="1:7" x14ac:dyDescent="0.2">
      <c r="A38" s="734" t="s">
        <v>586</v>
      </c>
      <c r="B38" s="735"/>
      <c r="C38" s="200"/>
      <c r="D38" s="201"/>
      <c r="E38" s="202"/>
      <c r="F38" s="139"/>
      <c r="G38" s="139"/>
    </row>
    <row r="39" spans="1:7" x14ac:dyDescent="0.2">
      <c r="A39" s="732" t="s">
        <v>271</v>
      </c>
      <c r="B39" s="733"/>
      <c r="C39" s="212"/>
      <c r="D39" s="212"/>
      <c r="E39" s="213"/>
      <c r="F39" s="139"/>
      <c r="G39" s="139"/>
    </row>
    <row r="40" spans="1:7" x14ac:dyDescent="0.2">
      <c r="A40" s="734" t="s">
        <v>587</v>
      </c>
      <c r="B40" s="735"/>
      <c r="C40" s="203"/>
      <c r="D40" s="201"/>
      <c r="E40" s="202"/>
      <c r="F40" s="139"/>
      <c r="G40" s="139"/>
    </row>
    <row r="41" spans="1:7" x14ac:dyDescent="0.2">
      <c r="A41" s="732" t="s">
        <v>271</v>
      </c>
      <c r="B41" s="733"/>
      <c r="C41" s="214"/>
      <c r="D41" s="214"/>
      <c r="E41" s="215"/>
      <c r="F41" s="139"/>
      <c r="G41" s="139"/>
    </row>
    <row r="42" spans="1:7" x14ac:dyDescent="0.2">
      <c r="A42" s="156" t="s">
        <v>588</v>
      </c>
      <c r="B42" s="157"/>
      <c r="C42" s="203"/>
      <c r="D42" s="201"/>
      <c r="E42" s="202"/>
      <c r="F42" s="139"/>
      <c r="G42" s="139"/>
    </row>
    <row r="43" spans="1:7" x14ac:dyDescent="0.2">
      <c r="A43" s="732" t="s">
        <v>271</v>
      </c>
      <c r="B43" s="733"/>
      <c r="C43" s="214"/>
      <c r="D43" s="214"/>
      <c r="E43" s="215"/>
      <c r="F43" s="139"/>
      <c r="G43" s="139"/>
    </row>
    <row r="44" spans="1:7" x14ac:dyDescent="0.2">
      <c r="A44" s="734" t="s">
        <v>589</v>
      </c>
      <c r="B44" s="735"/>
      <c r="C44" s="214"/>
      <c r="D44" s="173"/>
      <c r="E44" s="213"/>
      <c r="F44" s="139"/>
      <c r="G44" s="139"/>
    </row>
    <row r="45" spans="1:7" x14ac:dyDescent="0.2">
      <c r="A45" s="732" t="s">
        <v>271</v>
      </c>
      <c r="B45" s="733"/>
      <c r="C45" s="214"/>
      <c r="D45" s="173"/>
      <c r="E45" s="213"/>
      <c r="F45" s="139"/>
      <c r="G45" s="139"/>
    </row>
    <row r="46" spans="1:7" x14ac:dyDescent="0.2">
      <c r="A46" s="734" t="s">
        <v>590</v>
      </c>
      <c r="B46" s="735"/>
      <c r="C46" s="214"/>
      <c r="D46" s="173"/>
      <c r="E46" s="213"/>
      <c r="F46" s="139"/>
      <c r="G46" s="139"/>
    </row>
    <row r="47" spans="1:7" x14ac:dyDescent="0.2">
      <c r="A47" s="732" t="s">
        <v>271</v>
      </c>
      <c r="B47" s="733"/>
      <c r="C47" s="214"/>
      <c r="D47" s="173"/>
      <c r="E47" s="213"/>
      <c r="F47" s="139"/>
      <c r="G47" s="139"/>
    </row>
    <row r="48" spans="1:7" x14ac:dyDescent="0.2">
      <c r="A48" s="156" t="s">
        <v>591</v>
      </c>
      <c r="B48" s="157"/>
      <c r="C48" s="214"/>
      <c r="D48" s="173"/>
      <c r="E48" s="213"/>
      <c r="F48" s="139"/>
      <c r="G48" s="139"/>
    </row>
    <row r="49" spans="1:23" x14ac:dyDescent="0.2">
      <c r="A49" s="732" t="s">
        <v>271</v>
      </c>
      <c r="B49" s="733"/>
      <c r="C49" s="214"/>
      <c r="D49" s="173"/>
      <c r="E49" s="213"/>
      <c r="F49" s="139"/>
      <c r="G49" s="139"/>
    </row>
    <row r="50" spans="1:23" x14ac:dyDescent="0.2">
      <c r="A50" s="156" t="s">
        <v>592</v>
      </c>
      <c r="B50" s="157"/>
      <c r="C50" s="203"/>
      <c r="D50" s="201"/>
      <c r="E50" s="202"/>
      <c r="F50" s="139"/>
      <c r="G50" s="139"/>
    </row>
    <row r="51" spans="1:23" x14ac:dyDescent="0.2">
      <c r="A51" s="732" t="s">
        <v>271</v>
      </c>
      <c r="B51" s="733"/>
      <c r="C51" s="214"/>
      <c r="D51" s="214"/>
      <c r="E51" s="215"/>
      <c r="F51" s="139"/>
      <c r="G51" s="139"/>
    </row>
    <row r="52" spans="1:23" x14ac:dyDescent="0.2">
      <c r="A52" s="716" t="s">
        <v>260</v>
      </c>
      <c r="B52" s="717"/>
      <c r="C52" s="216"/>
      <c r="D52" s="216"/>
      <c r="E52" s="217"/>
      <c r="F52" s="139"/>
      <c r="G52" s="139"/>
    </row>
    <row r="53" spans="1:23" x14ac:dyDescent="0.2">
      <c r="A53" s="716" t="s">
        <v>259</v>
      </c>
      <c r="B53" s="717"/>
      <c r="C53" s="216"/>
      <c r="D53" s="216"/>
      <c r="E53" s="217"/>
      <c r="F53" s="139"/>
      <c r="G53" s="139"/>
    </row>
    <row r="54" spans="1:23" x14ac:dyDescent="0.2">
      <c r="A54" s="716" t="s">
        <v>554</v>
      </c>
      <c r="B54" s="717"/>
      <c r="C54" s="216"/>
      <c r="D54" s="216"/>
      <c r="E54" s="217"/>
      <c r="F54" s="139"/>
      <c r="G54" s="139"/>
    </row>
    <row r="55" spans="1:23" ht="13.5" thickBot="1" x14ac:dyDescent="0.25">
      <c r="A55" s="740" t="s">
        <v>593</v>
      </c>
      <c r="B55" s="667"/>
      <c r="C55" s="218"/>
      <c r="D55" s="218"/>
      <c r="E55" s="219"/>
      <c r="F55" s="139"/>
      <c r="G55" s="139"/>
    </row>
    <row r="56" spans="1:23" ht="13.5" thickTop="1" x14ac:dyDescent="0.2">
      <c r="A56" s="718" t="s">
        <v>567</v>
      </c>
      <c r="B56" s="719"/>
      <c r="C56" s="220">
        <f>C38+C40+C42+C44+C46+C48+C50+C52+C53+C54+C55</f>
        <v>0</v>
      </c>
      <c r="D56" s="220">
        <f>D38+D40+D42+D44+D46+D48+D50+D52+D53+D54+D55</f>
        <v>0</v>
      </c>
      <c r="E56" s="221">
        <f>E38+E40+E42+E44+E46+E48+E50+E52+E53+E54+E55</f>
        <v>0</v>
      </c>
      <c r="F56" s="139"/>
      <c r="G56" s="139"/>
    </row>
    <row r="57" spans="1:23" ht="13.5" thickBot="1" x14ac:dyDescent="0.25">
      <c r="A57" s="720" t="s">
        <v>594</v>
      </c>
      <c r="B57" s="721"/>
      <c r="C57" s="222">
        <f>C39+C41+C43+C45+C47+C49+C51</f>
        <v>0</v>
      </c>
      <c r="D57" s="222">
        <f>D39+D41+D43+D45+D47+D49+D51</f>
        <v>0</v>
      </c>
      <c r="E57" s="223">
        <f>E39+E41+E43+E45+E47+E49+E51</f>
        <v>0</v>
      </c>
      <c r="F57" s="139"/>
      <c r="G57" s="139"/>
    </row>
    <row r="58" spans="1:23" ht="13.5" thickBot="1" x14ac:dyDescent="0.25">
      <c r="A58" s="715"/>
      <c r="B58" s="715"/>
      <c r="C58" s="715"/>
      <c r="D58" s="715"/>
      <c r="E58" s="715"/>
      <c r="F58" s="139"/>
      <c r="G58" s="139"/>
    </row>
    <row r="59" spans="1:23" ht="13.5" thickBot="1" x14ac:dyDescent="0.25">
      <c r="A59" s="1296" t="s">
        <v>278</v>
      </c>
      <c r="B59" s="1341"/>
      <c r="C59" s="1341"/>
      <c r="D59" s="1341"/>
      <c r="E59" s="1342"/>
      <c r="F59" s="139"/>
      <c r="G59" s="139"/>
    </row>
    <row r="60" spans="1:23" s="167" customFormat="1" ht="13.5" thickTop="1" x14ac:dyDescent="0.2">
      <c r="A60" s="1351"/>
      <c r="B60" s="1352"/>
      <c r="C60" s="1352"/>
      <c r="D60" s="1352"/>
      <c r="E60" s="1353"/>
      <c r="F60" s="139"/>
      <c r="G60" s="139"/>
      <c r="H60" s="166"/>
      <c r="I60" s="116"/>
      <c r="J60" s="116"/>
      <c r="K60" s="116"/>
      <c r="L60" s="116"/>
      <c r="M60" s="116"/>
      <c r="N60" s="116"/>
      <c r="O60" s="116"/>
      <c r="P60" s="116"/>
      <c r="Q60" s="116"/>
      <c r="R60" s="116"/>
      <c r="S60" s="116"/>
      <c r="T60" s="116"/>
      <c r="U60" s="116"/>
      <c r="V60" s="116"/>
      <c r="W60" s="116"/>
    </row>
    <row r="61" spans="1:23" x14ac:dyDescent="0.2">
      <c r="A61" s="1354"/>
      <c r="B61" s="1355"/>
      <c r="C61" s="1355"/>
      <c r="D61" s="1355"/>
      <c r="E61" s="1356"/>
      <c r="F61" s="139"/>
      <c r="G61" s="139"/>
      <c r="H61" s="166"/>
    </row>
    <row r="62" spans="1:23" x14ac:dyDescent="0.2">
      <c r="A62" s="1354"/>
      <c r="B62" s="1355"/>
      <c r="C62" s="1355"/>
      <c r="D62" s="1355"/>
      <c r="E62" s="1356"/>
      <c r="F62" s="139"/>
      <c r="G62" s="139"/>
      <c r="H62" s="166"/>
    </row>
    <row r="63" spans="1:23" x14ac:dyDescent="0.2">
      <c r="A63" s="1354"/>
      <c r="B63" s="1355"/>
      <c r="C63" s="1355"/>
      <c r="D63" s="1355"/>
      <c r="E63" s="1356"/>
      <c r="F63" s="139"/>
      <c r="G63" s="139"/>
      <c r="H63" s="166"/>
    </row>
    <row r="64" spans="1:23" x14ac:dyDescent="0.2">
      <c r="A64" s="1354"/>
      <c r="B64" s="1355"/>
      <c r="C64" s="1355"/>
      <c r="D64" s="1355"/>
      <c r="E64" s="1356"/>
      <c r="F64" s="139"/>
      <c r="G64" s="139"/>
      <c r="H64" s="166"/>
    </row>
    <row r="65" spans="1:23" x14ac:dyDescent="0.2">
      <c r="A65" s="1354"/>
      <c r="B65" s="1355"/>
      <c r="C65" s="1355"/>
      <c r="D65" s="1355"/>
      <c r="E65" s="1356"/>
      <c r="F65" s="139"/>
      <c r="G65" s="139"/>
      <c r="H65" s="166"/>
    </row>
    <row r="66" spans="1:23" x14ac:dyDescent="0.2">
      <c r="A66" s="1354"/>
      <c r="B66" s="1355"/>
      <c r="C66" s="1355"/>
      <c r="D66" s="1355"/>
      <c r="E66" s="1356"/>
      <c r="F66" s="139"/>
      <c r="G66" s="139"/>
      <c r="H66" s="166"/>
    </row>
    <row r="67" spans="1:23" ht="13.5" thickBot="1" x14ac:dyDescent="0.25">
      <c r="A67" s="1357"/>
      <c r="B67" s="1358"/>
      <c r="C67" s="1358"/>
      <c r="D67" s="1358"/>
      <c r="E67" s="1359"/>
      <c r="F67" s="139"/>
      <c r="G67" s="139"/>
      <c r="H67" s="166"/>
    </row>
    <row r="68" spans="1:23" s="168" customFormat="1" ht="13.5" thickBot="1" x14ac:dyDescent="0.25">
      <c r="A68" s="1360"/>
      <c r="B68" s="1360"/>
      <c r="C68" s="1360"/>
      <c r="D68" s="1360"/>
      <c r="E68" s="1360"/>
      <c r="F68" s="139"/>
      <c r="G68" s="139"/>
      <c r="H68" s="166"/>
      <c r="I68" s="116"/>
      <c r="J68" s="116"/>
      <c r="K68" s="116"/>
      <c r="L68" s="116"/>
      <c r="M68" s="116"/>
      <c r="N68" s="116"/>
      <c r="O68" s="116"/>
      <c r="P68" s="116"/>
      <c r="Q68" s="116"/>
      <c r="R68" s="116"/>
      <c r="S68" s="116"/>
      <c r="T68" s="116"/>
      <c r="U68" s="116"/>
      <c r="V68" s="116"/>
      <c r="W68" s="116"/>
    </row>
    <row r="69" spans="1:23" x14ac:dyDescent="0.2">
      <c r="A69" s="1309" t="s">
        <v>281</v>
      </c>
      <c r="B69" s="1310"/>
      <c r="C69" s="1310"/>
      <c r="D69" s="1310"/>
      <c r="E69" s="1311"/>
      <c r="F69" s="139"/>
      <c r="G69" s="139"/>
      <c r="H69" s="166"/>
    </row>
    <row r="70" spans="1:23" x14ac:dyDescent="0.2">
      <c r="A70" s="1346"/>
      <c r="B70" s="1344"/>
      <c r="C70" s="224" t="s">
        <v>282</v>
      </c>
      <c r="D70" s="225" t="s">
        <v>282</v>
      </c>
      <c r="E70" s="226" t="s">
        <v>283</v>
      </c>
      <c r="F70" s="139"/>
      <c r="G70" s="139"/>
    </row>
    <row r="71" spans="1:23" x14ac:dyDescent="0.2">
      <c r="A71" s="1324"/>
      <c r="B71" s="1325"/>
      <c r="C71" s="227" t="s">
        <v>579</v>
      </c>
      <c r="D71" s="227" t="s">
        <v>580</v>
      </c>
      <c r="E71" s="228" t="s">
        <v>581</v>
      </c>
    </row>
    <row r="72" spans="1:23" x14ac:dyDescent="0.2">
      <c r="A72" s="1347" t="s">
        <v>595</v>
      </c>
      <c r="B72" s="1348"/>
      <c r="C72" s="229"/>
      <c r="D72" s="230"/>
      <c r="E72" s="231"/>
      <c r="F72" s="139"/>
      <c r="G72" s="139"/>
    </row>
    <row r="73" spans="1:23" x14ac:dyDescent="0.2">
      <c r="A73" s="1322" t="s">
        <v>287</v>
      </c>
      <c r="B73" s="1323"/>
      <c r="C73" s="232"/>
      <c r="D73" s="233"/>
      <c r="E73" s="234"/>
      <c r="F73" s="139"/>
      <c r="G73" s="139"/>
    </row>
    <row r="74" spans="1:23" ht="13.5" thickBot="1" x14ac:dyDescent="0.25">
      <c r="A74" s="1349" t="s">
        <v>289</v>
      </c>
      <c r="B74" s="1350"/>
      <c r="C74" s="235"/>
      <c r="D74" s="236"/>
      <c r="E74" s="237"/>
      <c r="F74" s="139"/>
      <c r="G74" s="139"/>
    </row>
    <row r="75" spans="1:23" ht="13.5" thickBot="1" x14ac:dyDescent="0.25">
      <c r="A75" s="715"/>
      <c r="B75" s="715"/>
      <c r="C75" s="715"/>
      <c r="D75" s="715"/>
      <c r="E75" s="715"/>
      <c r="F75" s="139"/>
      <c r="G75" s="139"/>
    </row>
    <row r="76" spans="1:23" x14ac:dyDescent="0.2">
      <c r="A76" s="1296" t="s">
        <v>292</v>
      </c>
      <c r="B76" s="1341"/>
      <c r="C76" s="1341"/>
      <c r="D76" s="1341"/>
      <c r="E76" s="1342"/>
      <c r="F76" s="139"/>
      <c r="G76" s="139"/>
      <c r="H76" s="166"/>
    </row>
    <row r="77" spans="1:23" x14ac:dyDescent="0.2">
      <c r="A77" s="183" t="s">
        <v>293</v>
      </c>
      <c r="B77" s="1343" t="s">
        <v>294</v>
      </c>
      <c r="C77" s="1344"/>
      <c r="D77" s="1343" t="s">
        <v>596</v>
      </c>
      <c r="E77" s="1345"/>
    </row>
    <row r="78" spans="1:23" x14ac:dyDescent="0.2">
      <c r="A78" s="145"/>
      <c r="B78" s="1338" t="s">
        <v>597</v>
      </c>
      <c r="C78" s="1339"/>
      <c r="D78" s="1338" t="s">
        <v>597</v>
      </c>
      <c r="E78" s="1340"/>
      <c r="H78" s="238"/>
    </row>
    <row r="79" spans="1:23" x14ac:dyDescent="0.2">
      <c r="A79" s="184" t="s">
        <v>298</v>
      </c>
      <c r="B79" s="1289"/>
      <c r="C79" s="1290"/>
      <c r="D79" s="1289"/>
      <c r="E79" s="1291"/>
    </row>
    <row r="80" spans="1:23" x14ac:dyDescent="0.2">
      <c r="A80" s="239" t="s">
        <v>299</v>
      </c>
      <c r="B80" s="1289"/>
      <c r="C80" s="1290"/>
      <c r="D80" s="1289"/>
      <c r="E80" s="1291"/>
    </row>
    <row r="81" spans="1:5" x14ac:dyDescent="0.2">
      <c r="A81" s="186" t="s">
        <v>300</v>
      </c>
      <c r="B81" s="1292"/>
      <c r="C81" s="1293"/>
      <c r="D81" s="1289"/>
      <c r="E81" s="1291"/>
    </row>
    <row r="82" spans="1:5" ht="13.5" thickBot="1" x14ac:dyDescent="0.25">
      <c r="A82" s="240" t="s">
        <v>301</v>
      </c>
      <c r="B82" s="1335"/>
      <c r="C82" s="1336"/>
      <c r="D82" s="1335"/>
      <c r="E82" s="1337"/>
    </row>
    <row r="83" spans="1:5" x14ac:dyDescent="0.2">
      <c r="A83" s="116" t="s">
        <v>598</v>
      </c>
    </row>
  </sheetData>
  <mergeCells count="48">
    <mergeCell ref="B1:E1"/>
    <mergeCell ref="A9:B9"/>
    <mergeCell ref="D9:E9"/>
    <mergeCell ref="A11:E11"/>
    <mergeCell ref="A12:B12"/>
    <mergeCell ref="A13:B13"/>
    <mergeCell ref="A14:B14"/>
    <mergeCell ref="A15:B15"/>
    <mergeCell ref="A16:B16"/>
    <mergeCell ref="A17:B17"/>
    <mergeCell ref="A18:B18"/>
    <mergeCell ref="A19:B19"/>
    <mergeCell ref="A20:B20"/>
    <mergeCell ref="A21:B21"/>
    <mergeCell ref="A22:B22"/>
    <mergeCell ref="A23:B23"/>
    <mergeCell ref="A25:E25"/>
    <mergeCell ref="A26:B26"/>
    <mergeCell ref="A27:B27"/>
    <mergeCell ref="A28:B28"/>
    <mergeCell ref="A29:B29"/>
    <mergeCell ref="A30:B30"/>
    <mergeCell ref="A31:B31"/>
    <mergeCell ref="A32:B32"/>
    <mergeCell ref="A33:B33"/>
    <mergeCell ref="A37:E37"/>
    <mergeCell ref="A59:E59"/>
    <mergeCell ref="A60:E67"/>
    <mergeCell ref="A68:E68"/>
    <mergeCell ref="A69:E69"/>
    <mergeCell ref="A70:B70"/>
    <mergeCell ref="A71:B71"/>
    <mergeCell ref="A72:B72"/>
    <mergeCell ref="A73:B73"/>
    <mergeCell ref="A74:B74"/>
    <mergeCell ref="A76:E76"/>
    <mergeCell ref="B77:C77"/>
    <mergeCell ref="D77:E77"/>
    <mergeCell ref="B81:C81"/>
    <mergeCell ref="D81:E81"/>
    <mergeCell ref="B82:C82"/>
    <mergeCell ref="D82:E82"/>
    <mergeCell ref="B78:C78"/>
    <mergeCell ref="D78:E78"/>
    <mergeCell ref="B79:C79"/>
    <mergeCell ref="D79:E79"/>
    <mergeCell ref="B80:C80"/>
    <mergeCell ref="D80:E80"/>
  </mergeCells>
  <pageMargins left="0.25" right="0.25" top="0.68" bottom="0.5" header="0.37" footer="0.5"/>
  <pageSetup scale="78" fitToHeight="2" orientation="portrait"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AD84"/>
  <sheetViews>
    <sheetView topLeftCell="A43" zoomScale="70" zoomScaleNormal="70" workbookViewId="0">
      <selection activeCell="B74" sqref="B74:C74"/>
    </sheetView>
  </sheetViews>
  <sheetFormatPr defaultColWidth="9.140625" defaultRowHeight="12.75" x14ac:dyDescent="0.2"/>
  <cols>
    <col min="1" max="1" width="35.5703125" style="116" customWidth="1"/>
    <col min="2" max="2" width="24.7109375" style="116" customWidth="1"/>
    <col min="3" max="4" width="27.42578125" style="116" customWidth="1"/>
    <col min="5" max="5" width="22.28515625" style="116" customWidth="1"/>
    <col min="6" max="7" width="12" style="116" bestFit="1" customWidth="1"/>
    <col min="8" max="8" width="11.42578125" style="117" bestFit="1" customWidth="1"/>
    <col min="9" max="16384" width="9.140625" style="116"/>
  </cols>
  <sheetData>
    <row r="1" spans="1:5" ht="22.5" customHeight="1" thickBot="1" x14ac:dyDescent="0.3">
      <c r="A1" s="115" t="s">
        <v>599</v>
      </c>
      <c r="B1" s="1329" t="s">
        <v>600</v>
      </c>
      <c r="C1" s="1329"/>
      <c r="D1" s="1329"/>
      <c r="E1" s="1329"/>
    </row>
    <row r="2" spans="1:5" ht="13.5" customHeight="1" x14ac:dyDescent="0.2">
      <c r="A2" s="241"/>
      <c r="B2" s="119"/>
      <c r="C2" s="119"/>
      <c r="D2" s="119"/>
      <c r="E2" s="120"/>
    </row>
    <row r="3" spans="1:5" x14ac:dyDescent="0.2">
      <c r="A3" s="191"/>
      <c r="E3" s="122"/>
    </row>
    <row r="4" spans="1:5" x14ac:dyDescent="0.2">
      <c r="A4" s="191"/>
      <c r="E4" s="122"/>
    </row>
    <row r="5" spans="1:5" x14ac:dyDescent="0.2">
      <c r="A5" s="191"/>
      <c r="E5" s="122"/>
    </row>
    <row r="6" spans="1:5" x14ac:dyDescent="0.2">
      <c r="A6" s="191"/>
      <c r="E6" s="122"/>
    </row>
    <row r="7" spans="1:5" x14ac:dyDescent="0.2">
      <c r="A7" s="191"/>
      <c r="E7" s="122"/>
    </row>
    <row r="8" spans="1:5" x14ac:dyDescent="0.2">
      <c r="A8" s="191"/>
      <c r="E8" s="122"/>
    </row>
    <row r="9" spans="1:5" x14ac:dyDescent="0.2">
      <c r="A9" s="191"/>
      <c r="E9" s="122"/>
    </row>
    <row r="10" spans="1:5" ht="24.75" customHeight="1" thickBot="1" x14ac:dyDescent="0.25">
      <c r="A10" s="1349" t="s">
        <v>533</v>
      </c>
      <c r="B10" s="1331"/>
      <c r="C10" s="124" t="s">
        <v>534</v>
      </c>
      <c r="D10" s="1331" t="s">
        <v>535</v>
      </c>
      <c r="E10" s="1332"/>
    </row>
    <row r="11" spans="1:5" ht="12.75" customHeight="1" thickBot="1" x14ac:dyDescent="0.25">
      <c r="A11" s="715"/>
      <c r="B11" s="715"/>
      <c r="C11" s="715"/>
      <c r="D11" s="715"/>
      <c r="E11" s="715"/>
    </row>
    <row r="12" spans="1:5" x14ac:dyDescent="0.2">
      <c r="A12" s="1309" t="s">
        <v>241</v>
      </c>
      <c r="B12" s="1310"/>
      <c r="C12" s="1310"/>
      <c r="D12" s="1310"/>
      <c r="E12" s="1311"/>
    </row>
    <row r="13" spans="1:5" x14ac:dyDescent="0.2">
      <c r="A13" s="1333" t="s">
        <v>242</v>
      </c>
      <c r="B13" s="1334"/>
      <c r="C13" s="192" t="s">
        <v>243</v>
      </c>
      <c r="D13" s="192" t="s">
        <v>44</v>
      </c>
      <c r="E13" s="193" t="s">
        <v>244</v>
      </c>
    </row>
    <row r="14" spans="1:5" ht="15.75" customHeight="1" x14ac:dyDescent="0.2">
      <c r="A14" s="1404"/>
      <c r="B14" s="1405"/>
      <c r="C14" s="242" t="s">
        <v>601</v>
      </c>
      <c r="D14" s="242" t="s">
        <v>580</v>
      </c>
      <c r="E14" s="243" t="s">
        <v>538</v>
      </c>
    </row>
    <row r="15" spans="1:5" ht="13.5" customHeight="1" x14ac:dyDescent="0.2">
      <c r="A15" s="1328" t="s">
        <v>248</v>
      </c>
      <c r="B15" s="1321"/>
      <c r="C15" s="130"/>
      <c r="D15" s="130"/>
      <c r="E15" s="131"/>
    </row>
    <row r="16" spans="1:5" x14ac:dyDescent="0.2">
      <c r="A16" s="1318" t="s">
        <v>602</v>
      </c>
      <c r="B16" s="1319"/>
      <c r="C16" s="130"/>
      <c r="D16" s="130"/>
      <c r="E16" s="131"/>
    </row>
    <row r="17" spans="1:7" ht="14.25" customHeight="1" x14ac:dyDescent="0.2">
      <c r="A17" s="1328" t="s">
        <v>603</v>
      </c>
      <c r="B17" s="1321"/>
      <c r="C17" s="130"/>
      <c r="D17" s="130"/>
      <c r="E17" s="131"/>
    </row>
    <row r="18" spans="1:7" ht="14.25" customHeight="1" x14ac:dyDescent="0.2">
      <c r="A18" s="1318" t="s">
        <v>604</v>
      </c>
      <c r="B18" s="1319"/>
      <c r="C18" s="130"/>
      <c r="D18" s="130"/>
      <c r="E18" s="131"/>
    </row>
    <row r="19" spans="1:7" ht="16.149999999999999" customHeight="1" x14ac:dyDescent="0.2">
      <c r="A19" s="1320" t="s">
        <v>605</v>
      </c>
      <c r="B19" s="1321"/>
      <c r="C19" s="130"/>
      <c r="D19" s="130"/>
      <c r="E19" s="131"/>
    </row>
    <row r="20" spans="1:7" ht="14.25" customHeight="1" x14ac:dyDescent="0.2">
      <c r="A20" s="1322" t="s">
        <v>606</v>
      </c>
      <c r="B20" s="1323"/>
      <c r="C20" s="130"/>
      <c r="D20" s="130"/>
      <c r="E20" s="131"/>
    </row>
    <row r="21" spans="1:7" ht="14.25" customHeight="1" thickBot="1" x14ac:dyDescent="0.25">
      <c r="A21" s="1400" t="s">
        <v>607</v>
      </c>
      <c r="B21" s="1401"/>
      <c r="C21" s="244"/>
      <c r="D21" s="244"/>
      <c r="E21" s="245"/>
    </row>
    <row r="22" spans="1:7" ht="14.25" customHeight="1" thickTop="1" thickBot="1" x14ac:dyDescent="0.25">
      <c r="A22" s="1402" t="s">
        <v>255</v>
      </c>
      <c r="B22" s="1403"/>
      <c r="C22" s="246">
        <f>SUM(C15:C21)</f>
        <v>0</v>
      </c>
      <c r="D22" s="246">
        <f>SUM(D15:D21)</f>
        <v>0</v>
      </c>
      <c r="E22" s="246">
        <f>SUM(E15:E21)</f>
        <v>0</v>
      </c>
      <c r="G22" s="247"/>
    </row>
    <row r="23" spans="1:7" ht="14.25" customHeight="1" thickBot="1" x14ac:dyDescent="0.25">
      <c r="A23" s="663"/>
      <c r="B23" s="663"/>
      <c r="C23" s="663"/>
      <c r="D23" s="663"/>
      <c r="E23" s="663"/>
    </row>
    <row r="24" spans="1:7" ht="14.25" customHeight="1" x14ac:dyDescent="0.2">
      <c r="A24" s="1296" t="s">
        <v>608</v>
      </c>
      <c r="B24" s="1297"/>
      <c r="C24" s="1297"/>
      <c r="D24" s="1297"/>
      <c r="E24" s="1298"/>
    </row>
    <row r="25" spans="1:7" ht="14.25" customHeight="1" x14ac:dyDescent="0.2">
      <c r="A25" s="716" t="s">
        <v>609</v>
      </c>
      <c r="B25" s="717"/>
      <c r="C25" s="142"/>
      <c r="D25" s="248"/>
      <c r="E25" s="249"/>
    </row>
    <row r="26" spans="1:7" ht="14.25" customHeight="1" x14ac:dyDescent="0.2">
      <c r="A26" s="668" t="s">
        <v>610</v>
      </c>
      <c r="B26" s="669"/>
      <c r="C26" s="142"/>
      <c r="D26" s="143"/>
      <c r="E26" s="144"/>
    </row>
    <row r="27" spans="1:7" ht="14.25" customHeight="1" x14ac:dyDescent="0.2">
      <c r="A27" s="716" t="s">
        <v>611</v>
      </c>
      <c r="B27" s="717"/>
      <c r="C27" s="142"/>
      <c r="D27" s="143"/>
      <c r="E27" s="144"/>
    </row>
    <row r="28" spans="1:7" ht="14.25" customHeight="1" x14ac:dyDescent="0.2">
      <c r="A28" s="716" t="s">
        <v>430</v>
      </c>
      <c r="B28" s="717"/>
      <c r="C28" s="142"/>
      <c r="D28" s="143"/>
      <c r="E28" s="144"/>
    </row>
    <row r="29" spans="1:7" ht="14.25" customHeight="1" x14ac:dyDescent="0.2">
      <c r="A29" s="716" t="s">
        <v>604</v>
      </c>
      <c r="B29" s="717"/>
      <c r="C29" s="142"/>
      <c r="D29" s="143"/>
      <c r="E29" s="144"/>
    </row>
    <row r="30" spans="1:7" ht="14.25" customHeight="1" x14ac:dyDescent="0.2">
      <c r="A30" s="716" t="s">
        <v>612</v>
      </c>
      <c r="B30" s="717"/>
      <c r="C30" s="142"/>
      <c r="D30" s="143"/>
      <c r="E30" s="144"/>
    </row>
    <row r="31" spans="1:7" ht="14.25" customHeight="1" x14ac:dyDescent="0.2">
      <c r="A31" s="145" t="s">
        <v>613</v>
      </c>
      <c r="B31" s="146"/>
      <c r="C31" s="142"/>
      <c r="D31" s="143"/>
      <c r="E31" s="144"/>
    </row>
    <row r="32" spans="1:7" ht="14.25" customHeight="1" thickBot="1" x14ac:dyDescent="0.25">
      <c r="A32" s="740" t="s">
        <v>614</v>
      </c>
      <c r="B32" s="741"/>
      <c r="C32" s="147"/>
      <c r="D32" s="148"/>
      <c r="E32" s="149"/>
    </row>
    <row r="33" spans="1:30" ht="14.25" customHeight="1" thickTop="1" thickBot="1" x14ac:dyDescent="0.25">
      <c r="A33" s="738" t="s">
        <v>615</v>
      </c>
      <c r="B33" s="739"/>
      <c r="C33" s="250">
        <f>SUM(C25:C32)</f>
        <v>0</v>
      </c>
      <c r="D33" s="250">
        <f>SUM(D25:D32)</f>
        <v>0</v>
      </c>
      <c r="E33" s="250">
        <f>SUM(E25:E32)</f>
        <v>0</v>
      </c>
    </row>
    <row r="34" spans="1:30" ht="14.25" customHeight="1" thickBot="1" x14ac:dyDescent="0.25">
      <c r="A34" s="715"/>
      <c r="B34" s="715"/>
      <c r="C34" s="715"/>
      <c r="D34" s="715"/>
      <c r="E34" s="715"/>
    </row>
    <row r="35" spans="1:30" ht="14.25" customHeight="1" x14ac:dyDescent="0.2">
      <c r="A35" s="1296" t="s">
        <v>616</v>
      </c>
      <c r="B35" s="1297"/>
      <c r="C35" s="1297"/>
      <c r="D35" s="1297"/>
      <c r="E35" s="1298"/>
    </row>
    <row r="36" spans="1:30" ht="14.25" customHeight="1" x14ac:dyDescent="0.2">
      <c r="A36" s="1394" t="s">
        <v>266</v>
      </c>
      <c r="B36" s="1395"/>
      <c r="C36" s="251"/>
      <c r="D36" s="252"/>
      <c r="E36" s="253"/>
    </row>
    <row r="37" spans="1:30" ht="14.25" customHeight="1" x14ac:dyDescent="0.2">
      <c r="A37" s="1396" t="s">
        <v>267</v>
      </c>
      <c r="B37" s="1397"/>
      <c r="C37" s="254"/>
      <c r="D37" s="255"/>
      <c r="E37" s="256"/>
    </row>
    <row r="38" spans="1:30" ht="14.25" customHeight="1" x14ac:dyDescent="0.2">
      <c r="A38" s="1398"/>
      <c r="B38" s="1399"/>
      <c r="C38" s="142"/>
      <c r="D38" s="248"/>
      <c r="E38" s="249"/>
    </row>
    <row r="39" spans="1:30" ht="14.25" customHeight="1" x14ac:dyDescent="0.2">
      <c r="A39" s="1388" t="s">
        <v>271</v>
      </c>
      <c r="B39" s="1389"/>
      <c r="C39" s="142"/>
      <c r="D39" s="143"/>
      <c r="E39" s="144"/>
    </row>
    <row r="40" spans="1:30" s="257" customFormat="1" ht="14.25" customHeight="1" x14ac:dyDescent="0.2">
      <c r="A40" s="1386"/>
      <c r="B40" s="1387"/>
      <c r="C40" s="142"/>
      <c r="D40" s="143"/>
      <c r="E40" s="144"/>
      <c r="F40" s="116"/>
      <c r="G40" s="116"/>
      <c r="H40" s="166"/>
      <c r="I40" s="116"/>
      <c r="J40" s="116"/>
      <c r="K40" s="116"/>
      <c r="L40" s="116"/>
      <c r="M40" s="116"/>
      <c r="N40" s="116"/>
      <c r="O40" s="116"/>
      <c r="P40" s="116"/>
      <c r="Q40" s="116"/>
      <c r="R40" s="116"/>
      <c r="S40" s="116"/>
      <c r="T40" s="116"/>
      <c r="U40" s="116"/>
      <c r="V40" s="116"/>
      <c r="W40" s="116"/>
      <c r="X40" s="116"/>
      <c r="Y40" s="116"/>
      <c r="Z40" s="116"/>
      <c r="AA40" s="116"/>
      <c r="AB40" s="116"/>
      <c r="AC40" s="116"/>
      <c r="AD40" s="116"/>
    </row>
    <row r="41" spans="1:30" ht="14.25" customHeight="1" x14ac:dyDescent="0.2">
      <c r="A41" s="1388" t="s">
        <v>271</v>
      </c>
      <c r="B41" s="1389"/>
      <c r="C41" s="142"/>
      <c r="D41" s="143"/>
      <c r="E41" s="144"/>
    </row>
    <row r="42" spans="1:30" ht="14.25" customHeight="1" x14ac:dyDescent="0.2">
      <c r="A42" s="1386"/>
      <c r="B42" s="1387"/>
      <c r="C42" s="142"/>
      <c r="D42" s="143"/>
      <c r="E42" s="144"/>
    </row>
    <row r="43" spans="1:30" ht="14.25" customHeight="1" x14ac:dyDescent="0.2">
      <c r="A43" s="1388" t="s">
        <v>271</v>
      </c>
      <c r="B43" s="1389"/>
      <c r="C43" s="142"/>
      <c r="D43" s="248"/>
      <c r="E43" s="249"/>
    </row>
    <row r="44" spans="1:30" ht="14.25" customHeight="1" x14ac:dyDescent="0.2">
      <c r="A44" s="1386"/>
      <c r="B44" s="1387"/>
      <c r="C44" s="258"/>
      <c r="D44" s="258"/>
      <c r="E44" s="259"/>
    </row>
    <row r="45" spans="1:30" ht="14.25" customHeight="1" x14ac:dyDescent="0.2">
      <c r="A45" s="1388" t="s">
        <v>271</v>
      </c>
      <c r="B45" s="1389"/>
      <c r="C45" s="260"/>
      <c r="D45" s="260"/>
      <c r="E45" s="261"/>
    </row>
    <row r="46" spans="1:30" ht="14.25" customHeight="1" x14ac:dyDescent="0.2">
      <c r="A46" s="1386"/>
      <c r="B46" s="1387"/>
      <c r="C46" s="260"/>
      <c r="D46" s="260"/>
      <c r="E46" s="261"/>
    </row>
    <row r="47" spans="1:30" ht="14.25" customHeight="1" x14ac:dyDescent="0.2">
      <c r="A47" s="1388" t="s">
        <v>271</v>
      </c>
      <c r="B47" s="1389"/>
      <c r="C47" s="260"/>
      <c r="D47" s="260"/>
      <c r="E47" s="261"/>
    </row>
    <row r="48" spans="1:30" ht="14.25" customHeight="1" x14ac:dyDescent="0.2">
      <c r="A48" s="1386"/>
      <c r="B48" s="1387"/>
      <c r="C48" s="260"/>
      <c r="D48" s="260"/>
      <c r="E48" s="261"/>
    </row>
    <row r="49" spans="1:7" ht="14.25" customHeight="1" x14ac:dyDescent="0.2">
      <c r="A49" s="1388" t="s">
        <v>271</v>
      </c>
      <c r="B49" s="1389"/>
      <c r="C49" s="260"/>
      <c r="D49" s="260"/>
      <c r="E49" s="261"/>
    </row>
    <row r="50" spans="1:7" ht="14.25" customHeight="1" x14ac:dyDescent="0.2">
      <c r="A50" s="1386"/>
      <c r="B50" s="1387"/>
      <c r="C50" s="260"/>
      <c r="D50" s="260"/>
      <c r="E50" s="261"/>
    </row>
    <row r="51" spans="1:7" ht="14.25" customHeight="1" x14ac:dyDescent="0.2">
      <c r="A51" s="1388" t="s">
        <v>271</v>
      </c>
      <c r="B51" s="1389"/>
      <c r="C51" s="260"/>
      <c r="D51" s="260"/>
      <c r="E51" s="261"/>
    </row>
    <row r="52" spans="1:7" x14ac:dyDescent="0.2">
      <c r="A52" s="1386" t="s">
        <v>617</v>
      </c>
      <c r="B52" s="1387"/>
      <c r="C52" s="260"/>
      <c r="D52" s="260"/>
      <c r="E52" s="261"/>
      <c r="F52" s="139"/>
      <c r="G52" s="139"/>
    </row>
    <row r="53" spans="1:7" ht="13.5" thickBot="1" x14ac:dyDescent="0.25">
      <c r="A53" s="1390" t="s">
        <v>271</v>
      </c>
      <c r="B53" s="1391"/>
      <c r="C53" s="262"/>
      <c r="D53" s="262"/>
      <c r="E53" s="263"/>
      <c r="F53" s="139"/>
      <c r="G53" s="139"/>
    </row>
    <row r="54" spans="1:7" ht="13.5" thickTop="1" x14ac:dyDescent="0.2">
      <c r="A54" s="1392" t="s">
        <v>264</v>
      </c>
      <c r="B54" s="1393"/>
      <c r="C54" s="264">
        <f t="shared" ref="C54:E55" si="0">C38+C40+C42+C44+C46+C48+C50+C52</f>
        <v>0</v>
      </c>
      <c r="D54" s="264">
        <f t="shared" si="0"/>
        <v>0</v>
      </c>
      <c r="E54" s="265">
        <f t="shared" si="0"/>
        <v>0</v>
      </c>
      <c r="F54" s="139"/>
      <c r="G54" s="139"/>
    </row>
    <row r="55" spans="1:7" ht="13.5" thickBot="1" x14ac:dyDescent="0.25">
      <c r="A55" s="1375" t="s">
        <v>618</v>
      </c>
      <c r="B55" s="1376"/>
      <c r="C55" s="266">
        <f t="shared" si="0"/>
        <v>0</v>
      </c>
      <c r="D55" s="266">
        <f t="shared" si="0"/>
        <v>0</v>
      </c>
      <c r="E55" s="267">
        <f t="shared" si="0"/>
        <v>0</v>
      </c>
      <c r="F55" s="139"/>
      <c r="G55" s="139"/>
    </row>
    <row r="56" spans="1:7" ht="13.5" thickBot="1" x14ac:dyDescent="0.25">
      <c r="A56" s="715"/>
      <c r="B56" s="715"/>
      <c r="C56" s="715"/>
      <c r="D56" s="715"/>
      <c r="E56" s="715"/>
      <c r="F56" s="139"/>
      <c r="G56" s="139"/>
    </row>
    <row r="57" spans="1:7" x14ac:dyDescent="0.2">
      <c r="A57" s="1296" t="s">
        <v>278</v>
      </c>
      <c r="B57" s="1297"/>
      <c r="C57" s="1297"/>
      <c r="D57" s="1297"/>
      <c r="E57" s="1298"/>
      <c r="F57" s="139"/>
      <c r="G57" s="139"/>
    </row>
    <row r="58" spans="1:7" x14ac:dyDescent="0.2">
      <c r="A58" s="1377"/>
      <c r="B58" s="1378"/>
      <c r="C58" s="1378"/>
      <c r="D58" s="1378"/>
      <c r="E58" s="1379"/>
      <c r="F58" s="139"/>
      <c r="G58" s="139"/>
    </row>
    <row r="59" spans="1:7" x14ac:dyDescent="0.2">
      <c r="A59" s="1380"/>
      <c r="B59" s="1381"/>
      <c r="C59" s="1381"/>
      <c r="D59" s="1381"/>
      <c r="E59" s="1382"/>
      <c r="F59" s="139"/>
      <c r="G59" s="139"/>
    </row>
    <row r="60" spans="1:7" x14ac:dyDescent="0.2">
      <c r="A60" s="1380"/>
      <c r="B60" s="1381"/>
      <c r="C60" s="1381"/>
      <c r="D60" s="1381"/>
      <c r="E60" s="1382"/>
      <c r="F60" s="139"/>
      <c r="G60" s="139"/>
    </row>
    <row r="61" spans="1:7" x14ac:dyDescent="0.2">
      <c r="A61" s="1380"/>
      <c r="B61" s="1381"/>
      <c r="C61" s="1381"/>
      <c r="D61" s="1381"/>
      <c r="E61" s="1382"/>
      <c r="F61" s="139"/>
      <c r="G61" s="139"/>
    </row>
    <row r="62" spans="1:7" x14ac:dyDescent="0.2">
      <c r="A62" s="1380"/>
      <c r="B62" s="1381"/>
      <c r="C62" s="1381"/>
      <c r="D62" s="1381"/>
      <c r="E62" s="1382"/>
      <c r="F62" s="139"/>
      <c r="G62" s="139"/>
    </row>
    <row r="63" spans="1:7" x14ac:dyDescent="0.2">
      <c r="A63" s="1380"/>
      <c r="B63" s="1381"/>
      <c r="C63" s="1381"/>
      <c r="D63" s="1381"/>
      <c r="E63" s="1382"/>
      <c r="F63" s="139"/>
      <c r="G63" s="139"/>
    </row>
    <row r="64" spans="1:7" x14ac:dyDescent="0.2">
      <c r="A64" s="1380"/>
      <c r="B64" s="1381"/>
      <c r="C64" s="1381"/>
      <c r="D64" s="1381"/>
      <c r="E64" s="1382"/>
      <c r="F64" s="139"/>
      <c r="G64" s="139"/>
    </row>
    <row r="65" spans="1:7" x14ac:dyDescent="0.2">
      <c r="A65" s="1380"/>
      <c r="B65" s="1381"/>
      <c r="C65" s="1381"/>
      <c r="D65" s="1381"/>
      <c r="E65" s="1382"/>
      <c r="F65" s="139"/>
      <c r="G65" s="139"/>
    </row>
    <row r="66" spans="1:7" x14ac:dyDescent="0.2">
      <c r="A66" s="1380"/>
      <c r="B66" s="1381"/>
      <c r="C66" s="1381"/>
      <c r="D66" s="1381"/>
      <c r="E66" s="1382"/>
      <c r="F66" s="139"/>
      <c r="G66" s="139"/>
    </row>
    <row r="67" spans="1:7" x14ac:dyDescent="0.2">
      <c r="A67" s="1380"/>
      <c r="B67" s="1381"/>
      <c r="C67" s="1381"/>
      <c r="D67" s="1381"/>
      <c r="E67" s="1382"/>
      <c r="F67" s="139"/>
      <c r="G67" s="139"/>
    </row>
    <row r="68" spans="1:7" x14ac:dyDescent="0.2">
      <c r="A68" s="1380"/>
      <c r="B68" s="1381"/>
      <c r="C68" s="1381"/>
      <c r="D68" s="1381"/>
      <c r="E68" s="1382"/>
      <c r="F68" s="139"/>
      <c r="G68" s="139"/>
    </row>
    <row r="69" spans="1:7" ht="13.5" thickBot="1" x14ac:dyDescent="0.25">
      <c r="A69" s="1383"/>
      <c r="B69" s="1384"/>
      <c r="C69" s="1384"/>
      <c r="D69" s="1384"/>
      <c r="E69" s="1385"/>
      <c r="F69" s="139"/>
      <c r="G69" s="139"/>
    </row>
    <row r="70" spans="1:7" ht="13.5" thickBot="1" x14ac:dyDescent="0.25">
      <c r="A70" s="1308"/>
      <c r="B70" s="1308"/>
      <c r="C70" s="1308"/>
      <c r="D70" s="1308"/>
      <c r="E70" s="1308"/>
      <c r="F70" s="139"/>
      <c r="G70" s="139"/>
    </row>
    <row r="71" spans="1:7" ht="13.5" thickBot="1" x14ac:dyDescent="0.25">
      <c r="A71" s="1296" t="s">
        <v>292</v>
      </c>
      <c r="B71" s="1297"/>
      <c r="C71" s="1297"/>
      <c r="D71" s="1297"/>
      <c r="E71" s="1298"/>
      <c r="F71" s="139"/>
      <c r="G71" s="139"/>
    </row>
    <row r="72" spans="1:7" x14ac:dyDescent="0.2">
      <c r="A72" s="268" t="s">
        <v>293</v>
      </c>
      <c r="B72" s="1366" t="s">
        <v>619</v>
      </c>
      <c r="C72" s="1367"/>
      <c r="D72" s="1366" t="s">
        <v>573</v>
      </c>
      <c r="E72" s="1368"/>
      <c r="F72" s="139"/>
      <c r="G72" s="139"/>
    </row>
    <row r="73" spans="1:7" x14ac:dyDescent="0.2">
      <c r="A73" s="185"/>
      <c r="B73" s="269" t="s">
        <v>597</v>
      </c>
      <c r="C73" s="270"/>
      <c r="D73" s="1372" t="s">
        <v>575</v>
      </c>
      <c r="E73" s="1373"/>
      <c r="F73" s="139"/>
      <c r="G73" s="139"/>
    </row>
    <row r="74" spans="1:7" x14ac:dyDescent="0.2">
      <c r="A74" s="184" t="s">
        <v>298</v>
      </c>
      <c r="B74" s="687"/>
      <c r="C74" s="690"/>
      <c r="D74" s="1075"/>
      <c r="E74" s="1374"/>
      <c r="F74" s="139"/>
      <c r="G74" s="139"/>
    </row>
    <row r="75" spans="1:7" x14ac:dyDescent="0.2">
      <c r="A75" s="185" t="s">
        <v>299</v>
      </c>
      <c r="B75" s="1075"/>
      <c r="C75" s="1127"/>
      <c r="D75" s="1075"/>
      <c r="E75" s="1374"/>
      <c r="F75" s="139"/>
      <c r="G75" s="139"/>
    </row>
    <row r="76" spans="1:7" ht="13.5" thickBot="1" x14ac:dyDescent="0.25">
      <c r="A76" s="186" t="s">
        <v>300</v>
      </c>
      <c r="B76" s="1144"/>
      <c r="C76" s="1145"/>
      <c r="D76" s="1144"/>
      <c r="E76" s="1345"/>
      <c r="F76" s="139"/>
      <c r="G76" s="139"/>
    </row>
    <row r="77" spans="1:7" ht="14.25" thickTop="1" thickBot="1" x14ac:dyDescent="0.25">
      <c r="A77" s="271" t="s">
        <v>301</v>
      </c>
      <c r="B77" s="1369"/>
      <c r="C77" s="1370"/>
      <c r="D77" s="1369"/>
      <c r="E77" s="1371"/>
      <c r="F77" s="139"/>
      <c r="G77" s="139"/>
    </row>
    <row r="78" spans="1:7" x14ac:dyDescent="0.2">
      <c r="A78" s="272" t="s">
        <v>620</v>
      </c>
      <c r="F78" s="139"/>
      <c r="G78" s="139"/>
    </row>
    <row r="79" spans="1:7" x14ac:dyDescent="0.2">
      <c r="F79" s="139"/>
      <c r="G79" s="139"/>
    </row>
    <row r="80" spans="1:7" x14ac:dyDescent="0.2">
      <c r="F80" s="139"/>
      <c r="G80" s="139"/>
    </row>
    <row r="81" spans="6:7" x14ac:dyDescent="0.2">
      <c r="F81" s="139"/>
      <c r="G81" s="139"/>
    </row>
    <row r="82" spans="6:7" x14ac:dyDescent="0.2">
      <c r="F82" s="139"/>
      <c r="G82" s="139"/>
    </row>
    <row r="83" spans="6:7" x14ac:dyDescent="0.2">
      <c r="F83" s="139"/>
      <c r="G83" s="139"/>
    </row>
    <row r="84" spans="6:7" x14ac:dyDescent="0.2">
      <c r="F84" s="139"/>
      <c r="G84" s="139"/>
    </row>
  </sheetData>
  <mergeCells count="50">
    <mergeCell ref="B1:E1"/>
    <mergeCell ref="A10:B10"/>
    <mergeCell ref="D10:E10"/>
    <mergeCell ref="A12:E12"/>
    <mergeCell ref="A13:B13"/>
    <mergeCell ref="A14:B14"/>
    <mergeCell ref="A15:B15"/>
    <mergeCell ref="A16:B16"/>
    <mergeCell ref="A17:B17"/>
    <mergeCell ref="A18:B18"/>
    <mergeCell ref="A19:B19"/>
    <mergeCell ref="A20:B20"/>
    <mergeCell ref="A21:B21"/>
    <mergeCell ref="A22:B22"/>
    <mergeCell ref="A24:E24"/>
    <mergeCell ref="A35:E35"/>
    <mergeCell ref="A36:B36"/>
    <mergeCell ref="A37:B37"/>
    <mergeCell ref="A38:B38"/>
    <mergeCell ref="A39:B39"/>
    <mergeCell ref="A40:B40"/>
    <mergeCell ref="A41:B41"/>
    <mergeCell ref="A42:B42"/>
    <mergeCell ref="A43:B43"/>
    <mergeCell ref="A44:B44"/>
    <mergeCell ref="A45:B45"/>
    <mergeCell ref="A46:B46"/>
    <mergeCell ref="A47:B47"/>
    <mergeCell ref="A48:B48"/>
    <mergeCell ref="A49:B49"/>
    <mergeCell ref="A50:B50"/>
    <mergeCell ref="A51:B51"/>
    <mergeCell ref="A52:B52"/>
    <mergeCell ref="A53:B53"/>
    <mergeCell ref="A54:B54"/>
    <mergeCell ref="A55:B55"/>
    <mergeCell ref="A57:E57"/>
    <mergeCell ref="A58:E69"/>
    <mergeCell ref="A70:E70"/>
    <mergeCell ref="A71:E71"/>
    <mergeCell ref="B72:C72"/>
    <mergeCell ref="D72:E72"/>
    <mergeCell ref="B77:C77"/>
    <mergeCell ref="D77:E77"/>
    <mergeCell ref="D73:E73"/>
    <mergeCell ref="D74:E74"/>
    <mergeCell ref="B75:C75"/>
    <mergeCell ref="D75:E75"/>
    <mergeCell ref="B76:C76"/>
    <mergeCell ref="D76:E76"/>
  </mergeCells>
  <pageMargins left="0.42" right="0.25" top="0.68" bottom="0.5" header="0.37" footer="0.5"/>
  <pageSetup scale="74" fitToHeight="2" orientation="portrait" r:id="rId1"/>
  <headerFooter alignWithMargins="0"/>
  <rowBreaks count="1" manualBreakCount="1">
    <brk id="57" max="16383" man="1"/>
  </rowBreaks>
  <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AD30"/>
  <sheetViews>
    <sheetView showGridLines="0" zoomScale="70" zoomScaleNormal="70" workbookViewId="0">
      <selection activeCell="E14" sqref="E14"/>
    </sheetView>
  </sheetViews>
  <sheetFormatPr defaultRowHeight="12.75" x14ac:dyDescent="0.2"/>
  <cols>
    <col min="2" max="2" width="46.7109375" bestFit="1" customWidth="1"/>
    <col min="3" max="3" width="11.140625" bestFit="1" customWidth="1"/>
    <col min="4" max="4" width="11.28515625" customWidth="1"/>
    <col min="5" max="5" width="28.5703125" customWidth="1"/>
    <col min="6" max="6" width="24.7109375" customWidth="1"/>
    <col min="7" max="7" width="5.140625" customWidth="1"/>
  </cols>
  <sheetData>
    <row r="1" spans="1:30" s="62" customFormat="1" ht="39.75" customHeight="1" x14ac:dyDescent="0.45">
      <c r="A1" s="60"/>
      <c r="B1" s="1406" t="s">
        <v>621</v>
      </c>
      <c r="C1" s="1406"/>
      <c r="D1" s="1406"/>
      <c r="E1" s="61"/>
      <c r="G1" s="63"/>
      <c r="H1" s="64"/>
      <c r="I1" s="64"/>
      <c r="J1" s="64"/>
      <c r="K1" s="64"/>
      <c r="L1" s="64"/>
      <c r="M1" s="64"/>
      <c r="N1" s="64"/>
      <c r="O1" s="64"/>
      <c r="P1" s="64"/>
      <c r="Q1" s="64"/>
      <c r="R1" s="64"/>
      <c r="S1" s="64"/>
      <c r="T1" s="64"/>
      <c r="U1" s="64"/>
      <c r="V1" s="64"/>
      <c r="W1" s="64"/>
      <c r="X1" s="64"/>
      <c r="Y1" s="64"/>
      <c r="Z1" s="64"/>
      <c r="AA1" s="64"/>
      <c r="AB1" s="64"/>
      <c r="AC1" s="64"/>
      <c r="AD1" s="64"/>
    </row>
    <row r="2" spans="1:30" s="67" customFormat="1" ht="18" customHeight="1" x14ac:dyDescent="0.3">
      <c r="A2" s="65"/>
      <c r="B2" s="66" t="s">
        <v>622</v>
      </c>
      <c r="E2" s="68"/>
      <c r="G2" s="69"/>
      <c r="H2" s="70"/>
      <c r="I2" s="70"/>
      <c r="J2" s="70"/>
      <c r="K2" s="70"/>
      <c r="L2" s="70"/>
      <c r="M2" s="70"/>
      <c r="N2" s="70"/>
      <c r="O2" s="70"/>
      <c r="P2" s="70"/>
      <c r="Q2" s="70"/>
      <c r="R2" s="70"/>
      <c r="S2" s="70"/>
      <c r="T2" s="70"/>
      <c r="U2" s="70"/>
      <c r="V2" s="70"/>
      <c r="W2" s="70"/>
      <c r="X2" s="70"/>
      <c r="Y2" s="70"/>
      <c r="Z2" s="70"/>
      <c r="AA2" s="70"/>
      <c r="AB2" s="70"/>
      <c r="AC2" s="70"/>
      <c r="AD2" s="70"/>
    </row>
    <row r="3" spans="1:30" s="67" customFormat="1" ht="18" customHeight="1" x14ac:dyDescent="0.3">
      <c r="A3" s="65"/>
      <c r="B3" s="67" t="s">
        <v>623</v>
      </c>
      <c r="E3" s="68"/>
      <c r="G3" s="69"/>
      <c r="H3" s="70"/>
      <c r="I3" s="70"/>
      <c r="J3" s="70"/>
      <c r="K3" s="70"/>
      <c r="L3" s="70"/>
      <c r="M3" s="70"/>
      <c r="N3" s="70"/>
      <c r="O3" s="70"/>
      <c r="P3" s="70"/>
      <c r="Q3" s="70"/>
      <c r="R3" s="70"/>
      <c r="S3" s="70"/>
      <c r="T3" s="70"/>
      <c r="U3" s="70"/>
      <c r="V3" s="70"/>
      <c r="W3" s="70"/>
      <c r="X3" s="70"/>
      <c r="Y3" s="70"/>
      <c r="Z3" s="70"/>
      <c r="AA3" s="70"/>
      <c r="AB3" s="70"/>
      <c r="AC3" s="70"/>
      <c r="AD3" s="70"/>
    </row>
    <row r="4" spans="1:30" s="67" customFormat="1" ht="18" customHeight="1" x14ac:dyDescent="0.3">
      <c r="A4" s="65"/>
      <c r="E4" s="68"/>
      <c r="G4" s="69"/>
      <c r="H4" s="70"/>
      <c r="I4" s="70"/>
      <c r="J4" s="70"/>
      <c r="K4" s="70"/>
      <c r="L4" s="70"/>
      <c r="M4" s="70"/>
      <c r="N4" s="70"/>
      <c r="O4" s="70"/>
      <c r="P4" s="70"/>
      <c r="Q4" s="70"/>
      <c r="R4" s="70"/>
      <c r="S4" s="70"/>
      <c r="T4" s="70"/>
      <c r="U4" s="70"/>
      <c r="V4" s="70"/>
      <c r="W4" s="70"/>
      <c r="X4" s="70"/>
      <c r="Y4" s="70"/>
      <c r="Z4" s="70"/>
      <c r="AA4" s="70"/>
      <c r="AB4" s="70"/>
      <c r="AC4" s="70"/>
      <c r="AD4" s="70"/>
    </row>
    <row r="5" spans="1:30" s="67" customFormat="1" ht="19.5" x14ac:dyDescent="0.4">
      <c r="A5" s="71"/>
      <c r="B5" s="67" t="s">
        <v>624</v>
      </c>
      <c r="C5" s="893">
        <v>1.534</v>
      </c>
      <c r="D5" s="68" t="s">
        <v>625</v>
      </c>
      <c r="E5" s="72"/>
      <c r="G5" s="69"/>
      <c r="H5" s="70"/>
      <c r="I5" s="70"/>
      <c r="J5" s="70"/>
      <c r="K5" s="70"/>
      <c r="L5" s="70"/>
      <c r="M5" s="70"/>
      <c r="N5" s="70"/>
      <c r="O5" s="70"/>
      <c r="P5" s="70"/>
      <c r="Q5" s="70"/>
      <c r="R5" s="70"/>
      <c r="S5" s="70"/>
      <c r="T5" s="70"/>
      <c r="U5" s="70"/>
      <c r="V5" s="70"/>
      <c r="W5" s="70"/>
      <c r="X5" s="70"/>
      <c r="Y5" s="70"/>
      <c r="Z5" s="70"/>
      <c r="AA5" s="70"/>
      <c r="AB5" s="70"/>
      <c r="AC5" s="70"/>
      <c r="AD5" s="70"/>
    </row>
    <row r="6" spans="1:30" s="67" customFormat="1" ht="14.25" customHeight="1" x14ac:dyDescent="0.3">
      <c r="A6" s="71"/>
      <c r="E6" s="72"/>
      <c r="G6" s="69"/>
      <c r="H6" s="70"/>
      <c r="I6" s="70"/>
      <c r="J6" s="70"/>
      <c r="K6" s="70"/>
      <c r="L6" s="70"/>
      <c r="M6" s="70"/>
      <c r="N6" s="70"/>
      <c r="O6" s="70"/>
      <c r="P6" s="70"/>
      <c r="Q6" s="70"/>
      <c r="R6" s="70"/>
      <c r="S6" s="70"/>
      <c r="T6" s="70"/>
      <c r="U6" s="70"/>
      <c r="V6" s="70"/>
      <c r="W6" s="70"/>
      <c r="X6" s="70"/>
      <c r="Y6" s="70"/>
      <c r="Z6" s="70"/>
      <c r="AA6" s="70"/>
      <c r="AB6" s="70"/>
      <c r="AC6" s="70"/>
      <c r="AD6" s="70"/>
    </row>
    <row r="7" spans="1:30" s="67" customFormat="1" ht="19.5" x14ac:dyDescent="0.4">
      <c r="A7" s="71"/>
      <c r="B7" s="73" t="s">
        <v>626</v>
      </c>
      <c r="C7" s="74"/>
      <c r="D7" s="74"/>
      <c r="E7" s="894">
        <v>98769946</v>
      </c>
      <c r="F7" s="76"/>
      <c r="G7" s="69"/>
      <c r="H7" s="70"/>
      <c r="I7" s="70"/>
      <c r="J7" s="70"/>
      <c r="K7" s="70"/>
      <c r="L7" s="70"/>
      <c r="M7" s="70"/>
      <c r="N7" s="70"/>
      <c r="O7" s="70"/>
      <c r="P7" s="70"/>
      <c r="Q7" s="70"/>
      <c r="R7" s="70"/>
      <c r="S7" s="70"/>
      <c r="T7" s="70"/>
      <c r="U7" s="70"/>
      <c r="V7" s="70"/>
      <c r="W7" s="70"/>
      <c r="X7" s="70"/>
      <c r="Y7" s="70"/>
      <c r="Z7" s="70"/>
      <c r="AA7" s="70"/>
      <c r="AB7" s="70"/>
      <c r="AC7" s="70"/>
      <c r="AD7" s="70"/>
    </row>
    <row r="8" spans="1:30" s="67" customFormat="1" ht="16.5" x14ac:dyDescent="0.3">
      <c r="A8" s="71"/>
      <c r="E8" s="72"/>
      <c r="F8" s="77"/>
      <c r="G8" s="69"/>
      <c r="H8" s="70"/>
      <c r="I8" s="70"/>
      <c r="J8" s="70"/>
      <c r="K8" s="70"/>
      <c r="L8" s="70"/>
      <c r="M8" s="70"/>
      <c r="N8" s="70"/>
      <c r="O8" s="70"/>
      <c r="P8" s="70"/>
      <c r="Q8" s="70"/>
      <c r="R8" s="70"/>
      <c r="S8" s="70"/>
      <c r="T8" s="70"/>
      <c r="U8" s="70"/>
      <c r="V8" s="70"/>
      <c r="W8" s="70"/>
      <c r="X8" s="70"/>
      <c r="Y8" s="70"/>
      <c r="Z8" s="70"/>
      <c r="AA8" s="70"/>
      <c r="AB8" s="70"/>
      <c r="AC8" s="70"/>
      <c r="AD8" s="70"/>
    </row>
    <row r="9" spans="1:30" s="67" customFormat="1" ht="16.5" x14ac:dyDescent="0.3">
      <c r="A9" s="71"/>
      <c r="B9" s="74" t="s">
        <v>627</v>
      </c>
      <c r="D9" s="78" t="s">
        <v>319</v>
      </c>
      <c r="E9" s="79">
        <f>C5/1000</f>
        <v>1.534E-3</v>
      </c>
      <c r="F9" s="77" t="s">
        <v>628</v>
      </c>
      <c r="G9" s="69"/>
      <c r="H9" s="70"/>
      <c r="I9" s="70"/>
      <c r="J9" s="70"/>
      <c r="K9" s="70"/>
      <c r="L9" s="70"/>
      <c r="M9" s="70"/>
      <c r="N9" s="70"/>
      <c r="O9" s="70"/>
      <c r="P9" s="70"/>
      <c r="Q9" s="70"/>
      <c r="R9" s="70"/>
      <c r="S9" s="70"/>
      <c r="T9" s="70"/>
      <c r="U9" s="70"/>
      <c r="V9" s="70"/>
      <c r="W9" s="70"/>
      <c r="X9" s="70"/>
      <c r="Y9" s="70"/>
      <c r="Z9" s="70"/>
      <c r="AA9" s="70"/>
      <c r="AB9" s="70"/>
      <c r="AC9" s="70"/>
      <c r="AD9" s="70"/>
    </row>
    <row r="10" spans="1:30" s="67" customFormat="1" ht="16.5" x14ac:dyDescent="0.3">
      <c r="A10" s="71"/>
      <c r="B10" s="73" t="s">
        <v>629</v>
      </c>
      <c r="D10" s="77"/>
      <c r="E10" s="72"/>
      <c r="F10" s="77"/>
      <c r="G10" s="69"/>
      <c r="H10" s="70"/>
      <c r="I10" s="70"/>
      <c r="J10" s="70"/>
      <c r="K10" s="70"/>
      <c r="L10" s="70"/>
      <c r="M10" s="70"/>
      <c r="N10" s="70"/>
      <c r="O10" s="70"/>
      <c r="P10" s="70"/>
      <c r="Q10" s="70"/>
      <c r="R10" s="70"/>
      <c r="S10" s="70"/>
      <c r="T10" s="70"/>
      <c r="U10" s="70"/>
      <c r="V10" s="70"/>
      <c r="W10" s="70"/>
      <c r="X10" s="70"/>
      <c r="Y10" s="70"/>
      <c r="Z10" s="70"/>
      <c r="AA10" s="70"/>
      <c r="AB10" s="70"/>
      <c r="AC10" s="70"/>
      <c r="AD10" s="70"/>
    </row>
    <row r="11" spans="1:30" s="67" customFormat="1" ht="16.5" x14ac:dyDescent="0.3">
      <c r="A11" s="71"/>
      <c r="E11" s="72"/>
      <c r="F11" s="77"/>
      <c r="G11" s="69"/>
      <c r="H11" s="70"/>
      <c r="I11" s="70"/>
      <c r="J11" s="70"/>
      <c r="K11" s="70"/>
      <c r="L11" s="70"/>
      <c r="M11" s="70"/>
      <c r="N11" s="70"/>
      <c r="O11" s="70"/>
      <c r="P11" s="70"/>
      <c r="Q11" s="70"/>
      <c r="R11" s="70"/>
      <c r="S11" s="70"/>
      <c r="T11" s="70"/>
      <c r="U11" s="70"/>
      <c r="V11" s="70"/>
      <c r="W11" s="70"/>
      <c r="X11" s="70"/>
      <c r="Y11" s="70"/>
      <c r="Z11" s="70"/>
      <c r="AA11" s="70"/>
      <c r="AB11" s="70"/>
      <c r="AC11" s="70"/>
      <c r="AD11" s="70"/>
    </row>
    <row r="12" spans="1:30" s="67" customFormat="1" ht="16.5" x14ac:dyDescent="0.3">
      <c r="A12" s="71"/>
      <c r="B12" s="74" t="s">
        <v>630</v>
      </c>
      <c r="E12" s="80">
        <f>E7*E9</f>
        <v>151513.09716400001</v>
      </c>
      <c r="F12" s="77" t="s">
        <v>631</v>
      </c>
      <c r="G12" s="69"/>
      <c r="H12" s="70"/>
      <c r="I12" s="70"/>
      <c r="J12" s="70"/>
      <c r="K12" s="70"/>
      <c r="L12" s="70"/>
      <c r="M12" s="70"/>
      <c r="N12" s="70"/>
      <c r="O12" s="70"/>
      <c r="P12" s="70"/>
      <c r="Q12" s="70"/>
      <c r="R12" s="70"/>
      <c r="S12" s="70"/>
      <c r="T12" s="70"/>
      <c r="U12" s="70"/>
      <c r="V12" s="70"/>
      <c r="W12" s="70"/>
      <c r="X12" s="70"/>
      <c r="Y12" s="70"/>
      <c r="Z12" s="70"/>
      <c r="AA12" s="70"/>
      <c r="AB12" s="70"/>
      <c r="AC12" s="70"/>
      <c r="AD12" s="70"/>
    </row>
    <row r="13" spans="1:30" s="67" customFormat="1" ht="15" customHeight="1" x14ac:dyDescent="0.3">
      <c r="A13" s="71"/>
      <c r="E13" s="72"/>
      <c r="F13" s="77"/>
      <c r="G13" s="69"/>
      <c r="H13" s="70"/>
      <c r="I13" s="70"/>
      <c r="J13" s="70"/>
      <c r="K13" s="70"/>
      <c r="L13" s="70"/>
      <c r="M13" s="70"/>
      <c r="N13" s="70"/>
      <c r="O13" s="70"/>
      <c r="P13" s="70"/>
      <c r="Q13" s="70"/>
      <c r="R13" s="70"/>
      <c r="S13" s="70"/>
      <c r="T13" s="70"/>
      <c r="U13" s="70"/>
      <c r="V13" s="70"/>
      <c r="W13" s="70"/>
      <c r="X13" s="70"/>
      <c r="Y13" s="70"/>
      <c r="Z13" s="70"/>
      <c r="AA13" s="70"/>
      <c r="AB13" s="70"/>
      <c r="AC13" s="70"/>
      <c r="AD13" s="70"/>
    </row>
    <row r="14" spans="1:30" s="67" customFormat="1" ht="20.25" x14ac:dyDescent="0.4">
      <c r="A14" s="71"/>
      <c r="B14" s="74" t="s">
        <v>632</v>
      </c>
      <c r="D14" s="81" t="s">
        <v>633</v>
      </c>
      <c r="E14" s="895">
        <v>736</v>
      </c>
      <c r="F14" s="77"/>
      <c r="G14" s="69"/>
      <c r="H14" s="70"/>
      <c r="I14" s="70"/>
      <c r="J14" s="70"/>
      <c r="K14" s="70"/>
      <c r="L14" s="70"/>
      <c r="M14" s="70"/>
      <c r="N14" s="70"/>
      <c r="O14" s="70"/>
      <c r="P14" s="70"/>
      <c r="Q14" s="70"/>
      <c r="R14" s="70"/>
      <c r="S14" s="70"/>
      <c r="T14" s="70"/>
      <c r="U14" s="70"/>
      <c r="V14" s="70"/>
      <c r="W14" s="70"/>
      <c r="X14" s="70"/>
      <c r="Y14" s="70"/>
      <c r="Z14" s="70"/>
      <c r="AA14" s="70"/>
      <c r="AB14" s="70"/>
      <c r="AC14" s="70"/>
      <c r="AD14" s="70"/>
    </row>
    <row r="15" spans="1:30" s="67" customFormat="1" ht="16.5" x14ac:dyDescent="0.3">
      <c r="A15" s="71"/>
      <c r="B15" s="82" t="s">
        <v>634</v>
      </c>
      <c r="E15" s="72"/>
      <c r="F15" s="77"/>
      <c r="G15" s="69"/>
      <c r="H15" s="70"/>
      <c r="I15" s="70"/>
      <c r="J15" s="70"/>
      <c r="K15" s="70"/>
      <c r="L15" s="70"/>
      <c r="M15" s="70"/>
      <c r="N15" s="70"/>
      <c r="O15" s="70"/>
      <c r="P15" s="70"/>
      <c r="Q15" s="70"/>
      <c r="R15" s="70"/>
      <c r="S15" s="70"/>
      <c r="T15" s="70"/>
      <c r="U15" s="70"/>
      <c r="V15" s="70"/>
      <c r="W15" s="70"/>
      <c r="X15" s="70"/>
      <c r="Y15" s="70"/>
      <c r="Z15" s="70"/>
      <c r="AA15" s="70"/>
      <c r="AB15" s="70"/>
      <c r="AC15" s="70"/>
      <c r="AD15" s="70"/>
    </row>
    <row r="16" spans="1:30" s="67" customFormat="1" ht="16.5" x14ac:dyDescent="0.3">
      <c r="A16" s="71"/>
      <c r="B16" s="82" t="s">
        <v>635</v>
      </c>
      <c r="E16" s="72"/>
      <c r="F16" s="77"/>
      <c r="G16" s="69"/>
      <c r="H16" s="70"/>
      <c r="I16" s="70"/>
      <c r="J16" s="70"/>
      <c r="K16" s="70"/>
      <c r="L16" s="70"/>
      <c r="M16" s="70"/>
      <c r="N16" s="70"/>
      <c r="O16" s="70"/>
      <c r="P16" s="70"/>
      <c r="Q16" s="70"/>
      <c r="R16" s="70"/>
      <c r="S16" s="70"/>
      <c r="T16" s="70"/>
      <c r="U16" s="70"/>
      <c r="V16" s="70"/>
      <c r="W16" s="70"/>
      <c r="X16" s="70"/>
      <c r="Y16" s="70"/>
      <c r="Z16" s="70"/>
      <c r="AA16" s="70"/>
      <c r="AB16" s="70"/>
      <c r="AC16" s="70"/>
      <c r="AD16" s="70"/>
    </row>
    <row r="17" spans="1:30" s="67" customFormat="1" ht="16.5" x14ac:dyDescent="0.3">
      <c r="A17" s="71"/>
      <c r="B17" s="82" t="s">
        <v>636</v>
      </c>
      <c r="E17" s="72"/>
      <c r="F17" s="77"/>
      <c r="G17" s="69"/>
      <c r="H17" s="70"/>
      <c r="I17" s="70"/>
      <c r="J17" s="70"/>
      <c r="K17" s="70"/>
      <c r="L17" s="70"/>
      <c r="M17" s="70"/>
      <c r="N17" s="70"/>
      <c r="O17" s="70"/>
      <c r="P17" s="70"/>
      <c r="Q17" s="70"/>
      <c r="R17" s="70"/>
      <c r="S17" s="70"/>
      <c r="T17" s="70"/>
      <c r="U17" s="70"/>
      <c r="V17" s="70"/>
      <c r="W17" s="70"/>
      <c r="X17" s="70"/>
      <c r="Y17" s="70"/>
      <c r="Z17" s="70"/>
      <c r="AA17" s="70"/>
      <c r="AB17" s="70"/>
      <c r="AC17" s="70"/>
      <c r="AD17" s="70"/>
    </row>
    <row r="18" spans="1:30" s="67" customFormat="1" ht="6" hidden="1" customHeight="1" x14ac:dyDescent="0.3">
      <c r="A18" s="71"/>
      <c r="B18" s="83"/>
      <c r="E18" s="84"/>
      <c r="F18" s="77"/>
      <c r="G18" s="69"/>
      <c r="H18" s="70"/>
      <c r="I18" s="70"/>
      <c r="J18" s="70"/>
      <c r="K18" s="70"/>
      <c r="L18" s="70"/>
      <c r="M18" s="70"/>
      <c r="N18" s="70"/>
      <c r="O18" s="70"/>
      <c r="P18" s="70"/>
      <c r="Q18" s="70"/>
      <c r="R18" s="70"/>
      <c r="S18" s="70"/>
      <c r="T18" s="70"/>
      <c r="U18" s="70"/>
      <c r="V18" s="70"/>
      <c r="W18" s="70"/>
      <c r="X18" s="70"/>
      <c r="Y18" s="70"/>
      <c r="Z18" s="70"/>
      <c r="AA18" s="70"/>
      <c r="AB18" s="70"/>
      <c r="AC18" s="70"/>
      <c r="AD18" s="70"/>
    </row>
    <row r="19" spans="1:30" s="67" customFormat="1" ht="16.5" x14ac:dyDescent="0.3">
      <c r="A19" s="71"/>
      <c r="B19" s="76"/>
      <c r="E19" s="72"/>
      <c r="F19" s="77"/>
      <c r="G19" s="69"/>
      <c r="H19" s="70"/>
      <c r="I19" s="70"/>
      <c r="J19" s="70"/>
      <c r="K19" s="70"/>
      <c r="L19" s="70"/>
      <c r="M19" s="70"/>
      <c r="N19" s="70"/>
      <c r="O19" s="70"/>
      <c r="P19" s="70"/>
      <c r="Q19" s="70"/>
      <c r="R19" s="70"/>
      <c r="S19" s="70"/>
      <c r="T19" s="70"/>
      <c r="U19" s="70"/>
      <c r="V19" s="70"/>
      <c r="W19" s="70"/>
      <c r="X19" s="70"/>
      <c r="Y19" s="70"/>
      <c r="Z19" s="70"/>
      <c r="AA19" s="70"/>
      <c r="AB19" s="70"/>
      <c r="AC19" s="70"/>
      <c r="AD19" s="70"/>
    </row>
    <row r="20" spans="1:30" s="67" customFormat="1" ht="18" x14ac:dyDescent="0.35">
      <c r="A20" s="71"/>
      <c r="B20" s="74" t="s">
        <v>637</v>
      </c>
      <c r="D20" s="78" t="s">
        <v>638</v>
      </c>
      <c r="E20" s="85">
        <f>E12-E14</f>
        <v>150777.09716400001</v>
      </c>
      <c r="F20" s="77" t="s">
        <v>639</v>
      </c>
      <c r="G20" s="69"/>
      <c r="H20" s="70"/>
      <c r="I20" s="70"/>
      <c r="J20" s="70"/>
      <c r="K20" s="70"/>
      <c r="L20" s="70"/>
      <c r="M20" s="70"/>
      <c r="N20" s="70"/>
      <c r="O20" s="70"/>
      <c r="P20" s="70"/>
      <c r="Q20" s="70"/>
      <c r="R20" s="70"/>
      <c r="S20" s="70"/>
      <c r="T20" s="70"/>
      <c r="U20" s="70"/>
      <c r="V20" s="70"/>
      <c r="W20" s="70"/>
      <c r="X20" s="70"/>
      <c r="Y20" s="70"/>
      <c r="Z20" s="70"/>
      <c r="AA20" s="70"/>
      <c r="AB20" s="70"/>
      <c r="AC20" s="70"/>
      <c r="AD20" s="70"/>
    </row>
    <row r="21" spans="1:30" s="67" customFormat="1" ht="16.5" x14ac:dyDescent="0.3">
      <c r="A21" s="71"/>
      <c r="E21" s="72"/>
      <c r="F21" s="77"/>
      <c r="G21" s="69"/>
      <c r="H21" s="70"/>
      <c r="I21" s="70"/>
      <c r="J21" s="70"/>
      <c r="K21" s="70"/>
      <c r="L21" s="70"/>
      <c r="M21" s="70"/>
      <c r="N21" s="70"/>
      <c r="O21" s="70"/>
      <c r="P21" s="70"/>
      <c r="Q21" s="70"/>
      <c r="R21" s="70"/>
      <c r="S21" s="70"/>
      <c r="T21" s="70"/>
      <c r="U21" s="70"/>
      <c r="V21" s="70"/>
      <c r="W21" s="70"/>
      <c r="X21" s="70"/>
      <c r="Y21" s="70"/>
      <c r="Z21" s="70"/>
      <c r="AA21" s="70"/>
      <c r="AB21" s="70"/>
      <c r="AC21" s="70"/>
      <c r="AD21" s="70"/>
    </row>
    <row r="22" spans="1:30" s="67" customFormat="1" ht="16.5" x14ac:dyDescent="0.3">
      <c r="A22" s="71"/>
      <c r="B22" s="67" t="s">
        <v>640</v>
      </c>
      <c r="D22" s="78" t="s">
        <v>319</v>
      </c>
      <c r="E22" s="86">
        <v>0.94</v>
      </c>
      <c r="F22" s="77"/>
      <c r="G22" s="69"/>
      <c r="H22" s="70"/>
      <c r="I22" s="70"/>
      <c r="J22" s="70"/>
      <c r="K22" s="70"/>
      <c r="L22" s="70"/>
      <c r="M22" s="70"/>
      <c r="N22" s="70"/>
      <c r="O22" s="70"/>
      <c r="P22" s="70"/>
      <c r="Q22" s="70"/>
      <c r="R22" s="70"/>
      <c r="S22" s="70"/>
      <c r="T22" s="70"/>
      <c r="U22" s="70"/>
      <c r="V22" s="70"/>
      <c r="W22" s="70"/>
      <c r="X22" s="70"/>
      <c r="Y22" s="70"/>
      <c r="Z22" s="70"/>
      <c r="AA22" s="70"/>
      <c r="AB22" s="70"/>
      <c r="AC22" s="70"/>
      <c r="AD22" s="70"/>
    </row>
    <row r="23" spans="1:30" s="67" customFormat="1" ht="16.5" x14ac:dyDescent="0.3">
      <c r="A23" s="71"/>
      <c r="B23" s="82" t="s">
        <v>641</v>
      </c>
      <c r="E23" s="72"/>
      <c r="F23" s="77"/>
      <c r="G23" s="69"/>
      <c r="H23" s="70"/>
      <c r="I23" s="70"/>
      <c r="J23" s="70"/>
      <c r="K23" s="70"/>
      <c r="L23" s="70"/>
      <c r="M23" s="70"/>
      <c r="N23" s="70"/>
      <c r="O23" s="70"/>
      <c r="P23" s="70"/>
      <c r="Q23" s="70"/>
      <c r="R23" s="70"/>
      <c r="S23" s="70"/>
      <c r="T23" s="70"/>
      <c r="U23" s="70"/>
      <c r="V23" s="70"/>
      <c r="W23" s="70"/>
      <c r="X23" s="70"/>
      <c r="Y23" s="70"/>
      <c r="Z23" s="70"/>
      <c r="AA23" s="70"/>
      <c r="AB23" s="70"/>
      <c r="AC23" s="70"/>
      <c r="AD23" s="70"/>
    </row>
    <row r="24" spans="1:30" s="67" customFormat="1" ht="16.5" x14ac:dyDescent="0.3">
      <c r="A24" s="71"/>
      <c r="B24" s="82" t="s">
        <v>642</v>
      </c>
      <c r="E24" s="72"/>
      <c r="F24" s="77"/>
      <c r="G24" s="69"/>
      <c r="H24" s="70"/>
      <c r="I24" s="70"/>
      <c r="J24" s="70"/>
      <c r="K24" s="70"/>
      <c r="L24" s="70"/>
      <c r="M24" s="70"/>
      <c r="N24" s="70"/>
      <c r="O24" s="70"/>
      <c r="P24" s="70"/>
      <c r="Q24" s="70"/>
      <c r="R24" s="70"/>
      <c r="S24" s="70"/>
      <c r="T24" s="70"/>
      <c r="U24" s="70"/>
      <c r="V24" s="70"/>
      <c r="W24" s="70"/>
      <c r="X24" s="70"/>
      <c r="Y24" s="70"/>
      <c r="Z24" s="70"/>
      <c r="AA24" s="70"/>
      <c r="AB24" s="70"/>
      <c r="AC24" s="70"/>
      <c r="AD24" s="70"/>
    </row>
    <row r="25" spans="1:30" s="67" customFormat="1" ht="16.5" x14ac:dyDescent="0.3">
      <c r="A25" s="71"/>
      <c r="E25" s="72"/>
      <c r="F25" s="77"/>
      <c r="G25" s="69"/>
      <c r="H25" s="70"/>
      <c r="I25" s="70"/>
      <c r="J25" s="70"/>
      <c r="K25" s="70"/>
      <c r="L25" s="70"/>
      <c r="M25" s="70"/>
      <c r="N25" s="70"/>
      <c r="O25" s="70"/>
      <c r="P25" s="70"/>
      <c r="Q25" s="70"/>
      <c r="R25" s="70"/>
      <c r="S25" s="70"/>
      <c r="T25" s="70"/>
      <c r="U25" s="70"/>
      <c r="V25" s="70"/>
      <c r="W25" s="70"/>
      <c r="X25" s="70"/>
      <c r="Y25" s="70"/>
      <c r="Z25" s="70"/>
      <c r="AA25" s="70"/>
      <c r="AB25" s="70"/>
      <c r="AC25" s="70"/>
      <c r="AD25" s="70"/>
    </row>
    <row r="26" spans="1:30" s="67" customFormat="1" ht="18" x14ac:dyDescent="0.35">
      <c r="A26" s="71"/>
      <c r="B26" s="87" t="s">
        <v>643</v>
      </c>
      <c r="D26" s="78" t="s">
        <v>638</v>
      </c>
      <c r="E26" s="85">
        <f>E20*E22</f>
        <v>141730.47133415999</v>
      </c>
      <c r="F26" s="77" t="s">
        <v>644</v>
      </c>
      <c r="G26" s="69"/>
      <c r="H26" s="70"/>
      <c r="I26" s="70"/>
      <c r="J26" s="70"/>
      <c r="K26" s="70"/>
      <c r="L26" s="70"/>
      <c r="M26" s="70"/>
      <c r="N26" s="70"/>
      <c r="O26" s="70"/>
      <c r="P26" s="70"/>
      <c r="Q26" s="70"/>
      <c r="R26" s="70"/>
      <c r="S26" s="70"/>
      <c r="T26" s="70"/>
      <c r="U26" s="70"/>
      <c r="V26" s="70"/>
      <c r="W26" s="70"/>
      <c r="X26" s="70"/>
      <c r="Y26" s="70"/>
      <c r="Z26" s="70"/>
      <c r="AA26" s="70"/>
      <c r="AB26" s="70"/>
      <c r="AC26" s="70"/>
      <c r="AD26" s="70"/>
    </row>
    <row r="27" spans="1:30" s="67" customFormat="1" ht="16.5" x14ac:dyDescent="0.3">
      <c r="A27" s="71"/>
      <c r="B27" s="82"/>
      <c r="E27" s="72"/>
      <c r="F27" s="77"/>
      <c r="G27" s="69"/>
      <c r="H27" s="70"/>
      <c r="I27" s="70"/>
      <c r="J27" s="70"/>
      <c r="K27" s="70"/>
      <c r="L27" s="70"/>
      <c r="M27" s="70"/>
      <c r="N27" s="70"/>
      <c r="O27" s="70"/>
      <c r="P27" s="70"/>
      <c r="Q27" s="70"/>
      <c r="R27" s="70"/>
      <c r="S27" s="70"/>
      <c r="T27" s="70"/>
      <c r="U27" s="70"/>
      <c r="V27" s="70"/>
      <c r="W27" s="70"/>
      <c r="X27" s="70"/>
      <c r="Y27" s="70"/>
      <c r="Z27" s="70"/>
      <c r="AA27" s="70"/>
      <c r="AB27" s="70"/>
      <c r="AC27" s="70"/>
      <c r="AD27" s="70"/>
    </row>
    <row r="28" spans="1:30" s="67" customFormat="1" ht="16.5" x14ac:dyDescent="0.3">
      <c r="A28" s="71"/>
      <c r="E28" s="72"/>
      <c r="F28" s="77"/>
      <c r="G28" s="69"/>
      <c r="H28" s="70"/>
      <c r="I28" s="70"/>
      <c r="J28" s="70"/>
      <c r="K28" s="70"/>
      <c r="L28" s="70"/>
      <c r="M28" s="70"/>
      <c r="N28" s="70"/>
      <c r="O28" s="70"/>
      <c r="P28" s="70"/>
      <c r="Q28" s="70"/>
      <c r="R28" s="70"/>
      <c r="S28" s="70"/>
      <c r="T28" s="70"/>
      <c r="U28" s="70"/>
      <c r="V28" s="70"/>
      <c r="W28" s="70"/>
      <c r="X28" s="70"/>
      <c r="Y28" s="70"/>
      <c r="Z28" s="70"/>
      <c r="AA28" s="70"/>
      <c r="AB28" s="70"/>
      <c r="AC28" s="70"/>
      <c r="AD28" s="70"/>
    </row>
    <row r="29" spans="1:30" s="67" customFormat="1" ht="16.5" customHeight="1" x14ac:dyDescent="0.2">
      <c r="A29" s="71"/>
      <c r="B29" s="1407" t="s">
        <v>645</v>
      </c>
      <c r="C29" s="1407"/>
      <c r="D29" s="1407"/>
      <c r="E29" s="1407"/>
      <c r="F29" s="1407"/>
      <c r="G29" s="69"/>
      <c r="H29" s="70"/>
      <c r="I29" s="70"/>
      <c r="J29" s="70"/>
      <c r="K29" s="70"/>
      <c r="L29" s="70"/>
      <c r="M29" s="70"/>
      <c r="N29" s="70"/>
      <c r="O29" s="70"/>
      <c r="P29" s="70"/>
      <c r="Q29" s="70"/>
      <c r="R29" s="70"/>
      <c r="S29" s="70"/>
      <c r="T29" s="70"/>
      <c r="U29" s="70"/>
      <c r="V29" s="70"/>
      <c r="W29" s="70"/>
      <c r="X29" s="70"/>
      <c r="Y29" s="70"/>
      <c r="Z29" s="70"/>
      <c r="AA29" s="70"/>
      <c r="AB29" s="70"/>
      <c r="AC29" s="70"/>
      <c r="AD29" s="70"/>
    </row>
    <row r="30" spans="1:30" s="67" customFormat="1" ht="16.5" x14ac:dyDescent="0.3">
      <c r="A30" s="71"/>
      <c r="E30" s="72"/>
      <c r="F30" s="77"/>
      <c r="G30" s="69"/>
      <c r="H30" s="70"/>
      <c r="I30" s="70"/>
      <c r="J30" s="70"/>
      <c r="K30" s="70"/>
      <c r="L30" s="70"/>
      <c r="M30" s="70"/>
      <c r="N30" s="70"/>
      <c r="O30" s="70"/>
      <c r="P30" s="70"/>
      <c r="Q30" s="70"/>
      <c r="R30" s="70"/>
      <c r="S30" s="70"/>
      <c r="T30" s="70"/>
      <c r="U30" s="70"/>
      <c r="V30" s="70"/>
      <c r="W30" s="70"/>
      <c r="X30" s="70"/>
      <c r="Y30" s="70"/>
      <c r="Z30" s="70"/>
      <c r="AA30" s="70"/>
      <c r="AB30" s="70"/>
      <c r="AC30" s="70"/>
      <c r="AD30" s="70"/>
    </row>
  </sheetData>
  <mergeCells count="2">
    <mergeCell ref="B1:D1"/>
    <mergeCell ref="B29:F29"/>
  </mergeCells>
  <pageMargins left="0.7" right="0.7" top="0.75" bottom="0.75" header="0.3" footer="0.3"/>
  <pageSetup scale="91" orientation="landscape" cellComments="asDisplayed" r:id="rId1"/>
  <rowBreaks count="1" manualBreakCount="1">
    <brk id="30" max="16383" man="1"/>
  </rowBreaks>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1:F23"/>
  <sheetViews>
    <sheetView showGridLines="0" zoomScale="70" zoomScaleNormal="70" workbookViewId="0">
      <selection activeCell="E7" sqref="E7"/>
    </sheetView>
  </sheetViews>
  <sheetFormatPr defaultRowHeight="12.75" x14ac:dyDescent="0.2"/>
  <cols>
    <col min="1" max="1" width="4.42578125" customWidth="1"/>
    <col min="3" max="3" width="32.140625" customWidth="1"/>
    <col min="4" max="4" width="28.42578125" customWidth="1"/>
    <col min="5" max="5" width="25.7109375" customWidth="1"/>
    <col min="6" max="6" width="24.28515625" customWidth="1"/>
  </cols>
  <sheetData>
    <row r="1" spans="1:6" ht="20.25" x14ac:dyDescent="0.4">
      <c r="A1" s="60"/>
      <c r="B1" s="1406" t="s">
        <v>621</v>
      </c>
      <c r="C1" s="1406"/>
      <c r="D1" s="1406"/>
      <c r="E1" s="88"/>
      <c r="F1" s="89"/>
    </row>
    <row r="2" spans="1:6" ht="18.75" x14ac:dyDescent="0.3">
      <c r="A2" s="71"/>
      <c r="B2" s="90" t="s">
        <v>646</v>
      </c>
      <c r="C2" s="67"/>
      <c r="D2" s="67"/>
      <c r="E2" s="72"/>
      <c r="F2" s="77"/>
    </row>
    <row r="3" spans="1:6" ht="22.5" x14ac:dyDescent="0.45">
      <c r="A3" s="60"/>
      <c r="B3" s="67" t="s">
        <v>623</v>
      </c>
      <c r="C3" s="89"/>
      <c r="D3" s="89"/>
      <c r="E3" s="91"/>
      <c r="F3" s="89"/>
    </row>
    <row r="4" spans="1:6" ht="16.5" x14ac:dyDescent="0.3">
      <c r="A4" s="71"/>
      <c r="B4" s="67"/>
      <c r="C4" s="67"/>
      <c r="D4" s="67"/>
      <c r="E4" s="72"/>
      <c r="F4" s="77"/>
    </row>
    <row r="5" spans="1:6" ht="19.5" x14ac:dyDescent="0.4">
      <c r="A5" s="71"/>
      <c r="B5" s="73" t="s">
        <v>647</v>
      </c>
      <c r="C5" s="67"/>
      <c r="D5" s="68"/>
      <c r="E5" s="75">
        <v>45000</v>
      </c>
      <c r="F5" s="77"/>
    </row>
    <row r="6" spans="1:6" ht="14.25" x14ac:dyDescent="0.2">
      <c r="A6" s="71"/>
      <c r="B6" s="67"/>
      <c r="C6" s="67"/>
      <c r="D6" s="67"/>
      <c r="E6" s="92"/>
      <c r="F6" s="77"/>
    </row>
    <row r="7" spans="1:6" ht="19.5" x14ac:dyDescent="0.35">
      <c r="A7" s="71"/>
      <c r="B7" s="74" t="s">
        <v>648</v>
      </c>
      <c r="C7" s="67"/>
      <c r="D7" s="81" t="s">
        <v>633</v>
      </c>
      <c r="E7" s="891">
        <v>2500</v>
      </c>
      <c r="F7" s="77"/>
    </row>
    <row r="8" spans="1:6" ht="16.5" x14ac:dyDescent="0.3">
      <c r="A8" s="71"/>
      <c r="B8" s="82" t="s">
        <v>634</v>
      </c>
      <c r="C8" s="67"/>
      <c r="D8" s="67"/>
      <c r="E8" s="72"/>
      <c r="F8" s="77"/>
    </row>
    <row r="9" spans="1:6" ht="16.5" x14ac:dyDescent="0.3">
      <c r="A9" s="71"/>
      <c r="B9" s="82" t="s">
        <v>649</v>
      </c>
      <c r="C9" s="67"/>
      <c r="D9" s="67"/>
      <c r="E9" s="72"/>
      <c r="F9" s="77"/>
    </row>
    <row r="10" spans="1:6" ht="16.5" x14ac:dyDescent="0.3">
      <c r="A10" s="71"/>
      <c r="B10" s="82" t="s">
        <v>636</v>
      </c>
      <c r="C10" s="67"/>
      <c r="D10" s="67"/>
      <c r="E10" s="72"/>
      <c r="F10" s="77"/>
    </row>
    <row r="11" spans="1:6" ht="16.5" x14ac:dyDescent="0.3">
      <c r="A11" s="71"/>
      <c r="B11" s="82"/>
      <c r="C11" s="67"/>
      <c r="D11" s="67"/>
      <c r="E11" s="93"/>
      <c r="F11" s="77"/>
    </row>
    <row r="12" spans="1:6" ht="16.5" x14ac:dyDescent="0.3">
      <c r="A12" s="71"/>
      <c r="B12" s="83"/>
      <c r="C12" s="67"/>
      <c r="D12" s="67"/>
      <c r="E12" s="72"/>
      <c r="F12" s="77"/>
    </row>
    <row r="13" spans="1:6" ht="18" x14ac:dyDescent="0.35">
      <c r="A13" s="71"/>
      <c r="B13" s="74" t="s">
        <v>650</v>
      </c>
      <c r="C13" s="67"/>
      <c r="D13" s="78" t="s">
        <v>638</v>
      </c>
      <c r="E13" s="85">
        <f>E5-E7</f>
        <v>42500</v>
      </c>
      <c r="F13" s="77" t="s">
        <v>651</v>
      </c>
    </row>
    <row r="14" spans="1:6" ht="16.5" x14ac:dyDescent="0.3">
      <c r="A14" s="71"/>
      <c r="B14" s="67"/>
      <c r="C14" s="67"/>
      <c r="D14" s="67"/>
      <c r="E14" s="72"/>
      <c r="F14" s="77"/>
    </row>
    <row r="15" spans="1:6" ht="17.25" thickBot="1" x14ac:dyDescent="0.35">
      <c r="A15" s="71"/>
      <c r="B15" s="67" t="s">
        <v>652</v>
      </c>
      <c r="C15" s="67"/>
      <c r="D15" s="78" t="s">
        <v>653</v>
      </c>
      <c r="E15" s="94">
        <v>0.94</v>
      </c>
      <c r="F15" s="77"/>
    </row>
    <row r="16" spans="1:6" ht="17.25" thickTop="1" x14ac:dyDescent="0.3">
      <c r="A16" s="71"/>
      <c r="B16" s="82" t="s">
        <v>654</v>
      </c>
      <c r="C16" s="67"/>
      <c r="D16" s="67"/>
      <c r="E16" s="95"/>
      <c r="F16" s="77"/>
    </row>
    <row r="17" spans="1:6" ht="16.5" x14ac:dyDescent="0.3">
      <c r="A17" s="71"/>
      <c r="B17" s="82" t="s">
        <v>655</v>
      </c>
      <c r="C17" s="67"/>
      <c r="D17" s="67"/>
      <c r="E17" s="72"/>
      <c r="F17" s="77"/>
    </row>
    <row r="18" spans="1:6" ht="16.5" x14ac:dyDescent="0.3">
      <c r="A18" s="71"/>
      <c r="B18" s="67"/>
      <c r="C18" s="67"/>
      <c r="D18" s="67"/>
      <c r="E18" s="72"/>
      <c r="F18" s="77"/>
    </row>
    <row r="19" spans="1:6" ht="18" x14ac:dyDescent="0.35">
      <c r="A19" s="71"/>
      <c r="B19" s="87" t="s">
        <v>656</v>
      </c>
      <c r="C19" s="67"/>
      <c r="D19" s="78" t="s">
        <v>638</v>
      </c>
      <c r="E19" s="85">
        <f>E13*E15</f>
        <v>39950</v>
      </c>
      <c r="F19" s="77" t="s">
        <v>657</v>
      </c>
    </row>
    <row r="20" spans="1:6" ht="16.5" x14ac:dyDescent="0.3">
      <c r="A20" s="71"/>
      <c r="B20" s="82"/>
      <c r="C20" s="67"/>
      <c r="D20" s="67"/>
      <c r="E20" s="72"/>
      <c r="F20" s="77"/>
    </row>
    <row r="21" spans="1:6" ht="16.5" x14ac:dyDescent="0.3">
      <c r="A21" s="71"/>
      <c r="B21" s="67"/>
      <c r="C21" s="67"/>
      <c r="D21" s="67"/>
      <c r="E21" s="72"/>
      <c r="F21" s="77"/>
    </row>
    <row r="22" spans="1:6" ht="14.25" x14ac:dyDescent="0.2">
      <c r="A22" s="71"/>
      <c r="B22" s="1407" t="s">
        <v>645</v>
      </c>
      <c r="C22" s="1407"/>
      <c r="D22" s="1407"/>
      <c r="E22" s="1407"/>
      <c r="F22" s="1407"/>
    </row>
    <row r="23" spans="1:6" ht="16.5" x14ac:dyDescent="0.3">
      <c r="A23" s="71"/>
      <c r="B23" s="67"/>
      <c r="C23" s="67"/>
      <c r="D23" s="67"/>
      <c r="E23" s="72"/>
      <c r="F23" s="77"/>
    </row>
  </sheetData>
  <mergeCells count="2">
    <mergeCell ref="B1:D1"/>
    <mergeCell ref="B22:F22"/>
  </mergeCells>
  <pageMargins left="0.7" right="0.7" top="0.75" bottom="0.75" header="0.3" footer="0.3"/>
  <pageSetup orientation="landscape" cellComments="asDisplayed"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1:F25"/>
  <sheetViews>
    <sheetView zoomScale="90" zoomScaleNormal="90" workbookViewId="0">
      <selection activeCell="E9" sqref="E9"/>
    </sheetView>
  </sheetViews>
  <sheetFormatPr defaultRowHeight="12.75" x14ac:dyDescent="0.2"/>
  <cols>
    <col min="1" max="1" width="3.85546875" customWidth="1"/>
    <col min="2" max="2" width="27.5703125" customWidth="1"/>
    <col min="3" max="3" width="22.85546875" customWidth="1"/>
    <col min="4" max="4" width="18" customWidth="1"/>
    <col min="5" max="5" width="27.42578125" customWidth="1"/>
    <col min="6" max="6" width="19.5703125" customWidth="1"/>
  </cols>
  <sheetData>
    <row r="1" spans="1:6" ht="22.5" x14ac:dyDescent="0.45">
      <c r="A1" s="60"/>
      <c r="B1" s="1408" t="s">
        <v>621</v>
      </c>
      <c r="C1" s="1408"/>
      <c r="D1" s="1408"/>
      <c r="E1" s="91"/>
      <c r="F1" s="62"/>
    </row>
    <row r="2" spans="1:6" ht="22.5" x14ac:dyDescent="0.45">
      <c r="A2" s="65"/>
      <c r="B2" s="742" t="s">
        <v>658</v>
      </c>
      <c r="C2" s="743"/>
      <c r="D2" s="743"/>
      <c r="E2" s="91"/>
      <c r="F2" s="62"/>
    </row>
    <row r="3" spans="1:6" ht="22.5" x14ac:dyDescent="0.45">
      <c r="A3" s="60"/>
      <c r="B3" s="74" t="s">
        <v>659</v>
      </c>
      <c r="C3" s="89"/>
      <c r="D3" s="89"/>
      <c r="E3" s="91"/>
      <c r="F3" s="62"/>
    </row>
    <row r="4" spans="1:6" ht="16.5" x14ac:dyDescent="0.3">
      <c r="A4" s="71"/>
      <c r="B4" s="67"/>
      <c r="C4" s="67"/>
      <c r="D4" s="67"/>
      <c r="E4" s="72"/>
      <c r="F4" s="67"/>
    </row>
    <row r="5" spans="1:6" ht="19.5" x14ac:dyDescent="0.4">
      <c r="A5" s="71"/>
      <c r="B5" s="73" t="s">
        <v>660</v>
      </c>
      <c r="C5" s="67"/>
      <c r="D5" s="68"/>
      <c r="E5" s="75">
        <v>25150</v>
      </c>
      <c r="F5" s="67"/>
    </row>
    <row r="6" spans="1:6" ht="16.5" x14ac:dyDescent="0.3">
      <c r="A6" s="71"/>
      <c r="B6" s="73" t="s">
        <v>661</v>
      </c>
      <c r="C6" s="74"/>
      <c r="D6" s="68"/>
      <c r="E6" s="72"/>
      <c r="F6" s="67"/>
    </row>
    <row r="7" spans="1:6" ht="16.5" x14ac:dyDescent="0.3">
      <c r="A7" s="71"/>
      <c r="B7" s="96" t="s">
        <v>662</v>
      </c>
      <c r="C7" s="67"/>
      <c r="D7" s="68"/>
      <c r="E7" s="72"/>
      <c r="F7" s="67"/>
    </row>
    <row r="8" spans="1:6" ht="16.5" x14ac:dyDescent="0.3">
      <c r="A8" s="71"/>
      <c r="B8" s="67"/>
      <c r="C8" s="67"/>
      <c r="D8" s="67"/>
      <c r="E8" s="72"/>
      <c r="F8" s="67"/>
    </row>
    <row r="9" spans="1:6" ht="20.25" x14ac:dyDescent="0.4">
      <c r="A9" s="71"/>
      <c r="B9" s="74" t="s">
        <v>663</v>
      </c>
      <c r="C9" s="67"/>
      <c r="D9" s="81" t="s">
        <v>664</v>
      </c>
      <c r="E9" s="892">
        <v>0</v>
      </c>
      <c r="F9" s="67"/>
    </row>
    <row r="10" spans="1:6" ht="16.5" x14ac:dyDescent="0.3">
      <c r="A10" s="71"/>
      <c r="B10" s="82" t="s">
        <v>665</v>
      </c>
      <c r="C10" s="67"/>
      <c r="D10" s="67"/>
      <c r="E10" s="72"/>
      <c r="F10" s="67"/>
    </row>
    <row r="11" spans="1:6" ht="16.5" x14ac:dyDescent="0.3">
      <c r="A11" s="71"/>
      <c r="B11" s="82" t="s">
        <v>666</v>
      </c>
      <c r="C11" s="67"/>
      <c r="D11" s="67"/>
      <c r="E11" s="93"/>
      <c r="F11" s="67"/>
    </row>
    <row r="12" spans="1:6" ht="16.5" x14ac:dyDescent="0.3">
      <c r="A12" s="71"/>
      <c r="B12" s="83"/>
      <c r="C12" s="67"/>
      <c r="D12" s="67"/>
      <c r="E12" s="72"/>
      <c r="F12" s="67"/>
    </row>
    <row r="13" spans="1:6" ht="18" x14ac:dyDescent="0.35">
      <c r="A13" s="71"/>
      <c r="B13" s="74" t="s">
        <v>667</v>
      </c>
      <c r="C13" s="67"/>
      <c r="D13" s="78" t="s">
        <v>638</v>
      </c>
      <c r="E13" s="85">
        <f>E5</f>
        <v>25150</v>
      </c>
      <c r="F13" s="77" t="s">
        <v>668</v>
      </c>
    </row>
    <row r="14" spans="1:6" ht="16.5" x14ac:dyDescent="0.3">
      <c r="A14" s="71"/>
      <c r="B14" s="67"/>
      <c r="C14" s="67"/>
      <c r="D14" s="67"/>
      <c r="E14" s="72"/>
      <c r="F14" s="67"/>
    </row>
    <row r="15" spans="1:6" ht="27" thickBot="1" x14ac:dyDescent="0.45">
      <c r="A15" s="71"/>
      <c r="B15" s="74" t="s">
        <v>669</v>
      </c>
      <c r="C15" s="67"/>
      <c r="D15" s="97" t="s">
        <v>670</v>
      </c>
      <c r="E15" s="98">
        <v>0.94</v>
      </c>
      <c r="F15" s="67"/>
    </row>
    <row r="16" spans="1:6" ht="17.25" thickTop="1" x14ac:dyDescent="0.3">
      <c r="A16" s="71"/>
      <c r="B16" s="82" t="s">
        <v>641</v>
      </c>
      <c r="C16" s="67"/>
      <c r="D16" s="67"/>
      <c r="E16" s="95"/>
      <c r="F16" s="67"/>
    </row>
    <row r="17" spans="1:6" ht="16.5" x14ac:dyDescent="0.3">
      <c r="A17" s="71"/>
      <c r="B17" s="82" t="s">
        <v>671</v>
      </c>
      <c r="C17" s="67"/>
      <c r="D17" s="67"/>
      <c r="E17" s="72"/>
      <c r="F17" s="67"/>
    </row>
    <row r="18" spans="1:6" ht="16.5" x14ac:dyDescent="0.3">
      <c r="A18" s="71"/>
      <c r="B18" s="67"/>
      <c r="C18" s="67"/>
      <c r="D18" s="67"/>
      <c r="E18" s="72"/>
      <c r="F18" s="67"/>
    </row>
    <row r="19" spans="1:6" ht="18" x14ac:dyDescent="0.35">
      <c r="A19" s="71"/>
      <c r="B19" s="87" t="s">
        <v>672</v>
      </c>
      <c r="C19" s="67"/>
      <c r="D19" s="78" t="s">
        <v>638</v>
      </c>
      <c r="E19" s="99">
        <f>E13/E15</f>
        <v>26755.319148936171</v>
      </c>
      <c r="F19" s="77" t="s">
        <v>673</v>
      </c>
    </row>
    <row r="20" spans="1:6" ht="16.5" x14ac:dyDescent="0.3">
      <c r="A20" s="71"/>
      <c r="B20" s="82"/>
      <c r="C20" s="67"/>
      <c r="D20" s="67"/>
      <c r="E20" s="72"/>
      <c r="F20" s="67"/>
    </row>
    <row r="21" spans="1:6" ht="16.5" x14ac:dyDescent="0.3">
      <c r="A21" s="71"/>
      <c r="B21" s="67"/>
      <c r="C21" s="67"/>
      <c r="D21" s="67"/>
      <c r="E21" s="72"/>
      <c r="F21" s="68"/>
    </row>
    <row r="22" spans="1:6" ht="14.25" x14ac:dyDescent="0.2">
      <c r="A22" s="71"/>
      <c r="B22" s="1407" t="s">
        <v>645</v>
      </c>
      <c r="C22" s="1407"/>
      <c r="D22" s="1407"/>
      <c r="E22" s="1407"/>
      <c r="F22" s="1407"/>
    </row>
    <row r="23" spans="1:6" ht="16.5" x14ac:dyDescent="0.3">
      <c r="A23" s="71"/>
      <c r="B23" s="67"/>
      <c r="C23" s="67"/>
      <c r="D23" s="67"/>
      <c r="E23" s="72"/>
      <c r="F23" s="68"/>
    </row>
    <row r="24" spans="1:6" ht="16.5" x14ac:dyDescent="0.3">
      <c r="A24" s="71"/>
      <c r="B24" s="67"/>
      <c r="C24" s="67"/>
      <c r="D24" s="67"/>
      <c r="E24" s="72"/>
      <c r="F24" s="67"/>
    </row>
    <row r="25" spans="1:6" ht="16.5" x14ac:dyDescent="0.3">
      <c r="A25" s="71"/>
      <c r="B25" s="67"/>
      <c r="C25" s="67"/>
      <c r="D25" s="67"/>
      <c r="E25" s="72"/>
      <c r="F25" s="68"/>
    </row>
  </sheetData>
  <mergeCells count="2">
    <mergeCell ref="B1:D1"/>
    <mergeCell ref="B22:F22"/>
  </mergeCells>
  <pageMargins left="0.7" right="0.7" top="0.75" bottom="0.75" header="0.3" footer="0.3"/>
  <pageSetup orientation="landscape" cellComments="asDisplayed"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tint="-0.249977111117893"/>
  </sheetPr>
  <dimension ref="A1:K2259"/>
  <sheetViews>
    <sheetView zoomScale="90" zoomScaleNormal="90" zoomScaleSheetLayoutView="130" workbookViewId="0">
      <selection activeCell="F7" sqref="F7"/>
    </sheetView>
  </sheetViews>
  <sheetFormatPr defaultColWidth="0" defaultRowHeight="0" customHeight="1" zeroHeight="1" x14ac:dyDescent="0.25"/>
  <cols>
    <col min="1" max="1" width="2.7109375" style="298" bestFit="1" customWidth="1"/>
    <col min="2" max="3" width="15" style="278" customWidth="1"/>
    <col min="4" max="4" width="15.140625" style="275" customWidth="1"/>
    <col min="5" max="5" width="2.85546875" style="350" bestFit="1" customWidth="1"/>
    <col min="6" max="6" width="39.7109375" style="275" customWidth="1"/>
    <col min="7" max="9" width="15.28515625" style="275" customWidth="1"/>
    <col min="10" max="10" width="2.7109375" style="298" bestFit="1" customWidth="1"/>
    <col min="11" max="16384" width="0" style="275" hidden="1"/>
  </cols>
  <sheetData>
    <row r="1" spans="1:11" ht="15.75" x14ac:dyDescent="0.25">
      <c r="D1" s="955" t="s">
        <v>37</v>
      </c>
      <c r="E1" s="955"/>
      <c r="F1" s="955"/>
      <c r="G1" s="955"/>
    </row>
    <row r="2" spans="1:11" ht="15.75" x14ac:dyDescent="0.25">
      <c r="B2" s="294" t="s">
        <v>0</v>
      </c>
      <c r="D2" s="932" t="s">
        <v>38</v>
      </c>
      <c r="E2" s="932"/>
      <c r="F2" s="932"/>
      <c r="G2" s="932"/>
    </row>
    <row r="3" spans="1:11" ht="15.75" x14ac:dyDescent="0.25">
      <c r="B3" s="294" t="s">
        <v>39</v>
      </c>
      <c r="E3" s="956" t="s">
        <v>3</v>
      </c>
      <c r="F3" s="958"/>
      <c r="H3" s="956" t="s">
        <v>5</v>
      </c>
      <c r="I3" s="956"/>
    </row>
    <row r="4" spans="1:11" ht="15.75" x14ac:dyDescent="0.25">
      <c r="A4" s="416"/>
      <c r="B4" s="415"/>
      <c r="C4" s="415"/>
      <c r="D4" s="773" t="s">
        <v>40</v>
      </c>
      <c r="E4" s="773"/>
      <c r="F4" s="773"/>
      <c r="G4" s="773"/>
      <c r="H4" s="957" t="s">
        <v>41</v>
      </c>
      <c r="I4" s="957"/>
      <c r="J4" s="583"/>
    </row>
    <row r="5" spans="1:11" s="347" customFormat="1" ht="12.4" customHeight="1" x14ac:dyDescent="0.25">
      <c r="A5" s="937"/>
      <c r="B5" s="755" t="s">
        <v>7</v>
      </c>
      <c r="C5" s="756"/>
      <c r="D5" s="757"/>
      <c r="E5" s="766" t="s">
        <v>75</v>
      </c>
      <c r="F5" s="767"/>
      <c r="G5" s="774" t="s">
        <v>43</v>
      </c>
      <c r="H5" s="775"/>
      <c r="I5" s="776"/>
      <c r="J5" s="670"/>
    </row>
    <row r="6" spans="1:11" s="347" customFormat="1" ht="12.4" customHeight="1" x14ac:dyDescent="0.2">
      <c r="A6" s="938"/>
      <c r="B6" s="758" t="s">
        <v>10</v>
      </c>
      <c r="C6" s="759"/>
      <c r="D6" s="417" t="s">
        <v>44</v>
      </c>
      <c r="E6" s="768"/>
      <c r="F6" s="780" t="s">
        <v>76</v>
      </c>
      <c r="G6" s="777"/>
      <c r="H6" s="778"/>
      <c r="I6" s="779"/>
      <c r="J6" s="671"/>
    </row>
    <row r="7" spans="1:11" s="347" customFormat="1" ht="12.4" customHeight="1" x14ac:dyDescent="0.2">
      <c r="A7" s="938"/>
      <c r="B7" s="417" t="s">
        <v>45</v>
      </c>
      <c r="C7" s="417" t="s">
        <v>46</v>
      </c>
      <c r="D7" s="418" t="s">
        <v>47</v>
      </c>
      <c r="E7" s="768"/>
      <c r="F7" s="769"/>
      <c r="G7" s="417" t="s">
        <v>48</v>
      </c>
      <c r="H7" s="417" t="s">
        <v>49</v>
      </c>
      <c r="I7" s="417" t="s">
        <v>50</v>
      </c>
      <c r="J7" s="671"/>
    </row>
    <row r="8" spans="1:11" s="347" customFormat="1" ht="12.4" customHeight="1" x14ac:dyDescent="0.2">
      <c r="A8" s="939"/>
      <c r="B8" s="419" t="s">
        <v>51</v>
      </c>
      <c r="C8" s="419" t="s">
        <v>52</v>
      </c>
      <c r="D8" s="420" t="s">
        <v>53</v>
      </c>
      <c r="E8" s="770"/>
      <c r="F8" s="771"/>
      <c r="G8" s="419" t="s">
        <v>54</v>
      </c>
      <c r="H8" s="419" t="s">
        <v>55</v>
      </c>
      <c r="I8" s="419" t="s">
        <v>56</v>
      </c>
      <c r="J8" s="672"/>
    </row>
    <row r="9" spans="1:11" s="404" customFormat="1" ht="12" customHeight="1" x14ac:dyDescent="0.2">
      <c r="A9" s="310">
        <v>1</v>
      </c>
      <c r="B9" s="293"/>
      <c r="C9" s="293"/>
      <c r="D9" s="293"/>
      <c r="E9" s="310">
        <v>1</v>
      </c>
      <c r="F9" s="290" t="s">
        <v>57</v>
      </c>
      <c r="G9" s="293"/>
      <c r="H9" s="293"/>
      <c r="I9" s="293"/>
      <c r="J9" s="310">
        <v>1</v>
      </c>
      <c r="K9" s="414"/>
    </row>
    <row r="10" spans="1:11" s="404" customFormat="1" ht="12" customHeight="1" x14ac:dyDescent="0.2">
      <c r="A10" s="290">
        <v>2</v>
      </c>
      <c r="B10" s="329">
        <v>2252720</v>
      </c>
      <c r="C10" s="329">
        <v>2268269</v>
      </c>
      <c r="D10" s="329">
        <v>2233000</v>
      </c>
      <c r="E10" s="290">
        <v>2</v>
      </c>
      <c r="F10" s="334" t="s">
        <v>58</v>
      </c>
      <c r="G10" s="329">
        <v>2230000</v>
      </c>
      <c r="H10" s="329">
        <v>2230000</v>
      </c>
      <c r="I10" s="329">
        <v>2230000</v>
      </c>
      <c r="J10" s="290">
        <v>2</v>
      </c>
      <c r="K10" s="414"/>
    </row>
    <row r="11" spans="1:11" s="404" customFormat="1" ht="12" customHeight="1" x14ac:dyDescent="0.2">
      <c r="A11" s="290">
        <v>3</v>
      </c>
      <c r="B11" s="329">
        <v>1454978</v>
      </c>
      <c r="C11" s="329">
        <v>1423722</v>
      </c>
      <c r="D11" s="329">
        <v>1322000</v>
      </c>
      <c r="E11" s="290">
        <v>3</v>
      </c>
      <c r="F11" s="334" t="s">
        <v>59</v>
      </c>
      <c r="G11" s="329">
        <v>1302000</v>
      </c>
      <c r="H11" s="329">
        <v>1302000</v>
      </c>
      <c r="I11" s="329">
        <v>1302000</v>
      </c>
      <c r="J11" s="290">
        <v>3</v>
      </c>
      <c r="K11" s="414"/>
    </row>
    <row r="12" spans="1:11" s="404" customFormat="1" ht="12" customHeight="1" x14ac:dyDescent="0.2">
      <c r="A12" s="290">
        <v>4</v>
      </c>
      <c r="B12" s="329">
        <v>132559</v>
      </c>
      <c r="C12" s="329">
        <v>106991</v>
      </c>
      <c r="D12" s="329">
        <v>126000</v>
      </c>
      <c r="E12" s="290">
        <v>4</v>
      </c>
      <c r="F12" s="334" t="s">
        <v>77</v>
      </c>
      <c r="G12" s="329">
        <v>150000</v>
      </c>
      <c r="H12" s="329">
        <v>150000</v>
      </c>
      <c r="I12" s="329">
        <v>150000</v>
      </c>
      <c r="J12" s="290">
        <v>4</v>
      </c>
      <c r="K12" s="414"/>
    </row>
    <row r="13" spans="1:11" s="404" customFormat="1" ht="12" customHeight="1" x14ac:dyDescent="0.2">
      <c r="A13" s="290">
        <v>5</v>
      </c>
      <c r="B13" s="329"/>
      <c r="C13" s="329"/>
      <c r="D13" s="329"/>
      <c r="E13" s="290">
        <v>5</v>
      </c>
      <c r="F13" s="334"/>
      <c r="G13" s="329"/>
      <c r="H13" s="329"/>
      <c r="I13" s="329"/>
      <c r="J13" s="290">
        <v>5</v>
      </c>
      <c r="K13" s="414"/>
    </row>
    <row r="14" spans="1:11" s="404" customFormat="1" ht="12" customHeight="1" x14ac:dyDescent="0.2">
      <c r="A14" s="290">
        <v>6</v>
      </c>
      <c r="B14" s="329"/>
      <c r="C14" s="329"/>
      <c r="D14" s="329"/>
      <c r="E14" s="290">
        <v>6</v>
      </c>
      <c r="F14" s="334"/>
      <c r="G14" s="329"/>
      <c r="H14" s="329"/>
      <c r="I14" s="329"/>
      <c r="J14" s="290">
        <v>6</v>
      </c>
      <c r="K14" s="414"/>
    </row>
    <row r="15" spans="1:11" s="404" customFormat="1" ht="12" customHeight="1" x14ac:dyDescent="0.2">
      <c r="A15" s="290">
        <v>7</v>
      </c>
      <c r="B15" s="329"/>
      <c r="C15" s="329"/>
      <c r="D15" s="329"/>
      <c r="E15" s="290">
        <v>7</v>
      </c>
      <c r="F15" s="334"/>
      <c r="G15" s="329"/>
      <c r="H15" s="329"/>
      <c r="I15" s="329"/>
      <c r="J15" s="290">
        <v>7</v>
      </c>
      <c r="K15" s="414"/>
    </row>
    <row r="16" spans="1:11" s="406" customFormat="1" ht="12.75" x14ac:dyDescent="0.2">
      <c r="A16" s="290">
        <v>8</v>
      </c>
      <c r="B16" s="412">
        <f>SUM(B10:B15)</f>
        <v>3840257</v>
      </c>
      <c r="C16" s="412">
        <f>SUM(C10:C15)</f>
        <v>3798982</v>
      </c>
      <c r="D16" s="412">
        <f>SUM(D10:D15)</f>
        <v>3681000</v>
      </c>
      <c r="E16" s="290">
        <v>8</v>
      </c>
      <c r="F16" s="413" t="s">
        <v>60</v>
      </c>
      <c r="G16" s="412">
        <f>SUM(G10:G15)</f>
        <v>3682000</v>
      </c>
      <c r="H16" s="412">
        <f>SUM(H10:H15)</f>
        <v>3682000</v>
      </c>
      <c r="I16" s="412">
        <f>SUM(I10:I15)</f>
        <v>3682000</v>
      </c>
      <c r="J16" s="290">
        <v>8</v>
      </c>
      <c r="K16" s="407"/>
    </row>
    <row r="17" spans="1:11" s="406" customFormat="1" ht="12.75" x14ac:dyDescent="0.2">
      <c r="A17" s="290">
        <v>9</v>
      </c>
      <c r="B17" s="421">
        <v>47.1</v>
      </c>
      <c r="C17" s="421">
        <v>43.8</v>
      </c>
      <c r="D17" s="421">
        <v>42.8</v>
      </c>
      <c r="E17" s="290">
        <v>9</v>
      </c>
      <c r="F17" s="413" t="s">
        <v>61</v>
      </c>
      <c r="G17" s="422">
        <v>42.5</v>
      </c>
      <c r="H17" s="422">
        <v>42.5</v>
      </c>
      <c r="I17" s="422">
        <v>42.5</v>
      </c>
      <c r="J17" s="290">
        <v>9</v>
      </c>
      <c r="K17" s="407"/>
    </row>
    <row r="18" spans="1:11" s="404" customFormat="1" ht="12" customHeight="1" x14ac:dyDescent="0.2">
      <c r="A18" s="310">
        <v>10</v>
      </c>
      <c r="B18" s="287"/>
      <c r="C18" s="287"/>
      <c r="D18" s="287"/>
      <c r="E18" s="310">
        <v>10</v>
      </c>
      <c r="F18" s="290" t="s">
        <v>62</v>
      </c>
      <c r="G18" s="632"/>
      <c r="H18" s="632"/>
      <c r="I18" s="632"/>
      <c r="J18" s="310">
        <v>10</v>
      </c>
      <c r="K18" s="414"/>
    </row>
    <row r="19" spans="1:11" s="404" customFormat="1" ht="12" customHeight="1" x14ac:dyDescent="0.2">
      <c r="A19" s="290">
        <v>11</v>
      </c>
      <c r="B19" s="329">
        <v>52526</v>
      </c>
      <c r="C19" s="329">
        <v>63636</v>
      </c>
      <c r="D19" s="329">
        <v>68280</v>
      </c>
      <c r="E19" s="290">
        <v>11</v>
      </c>
      <c r="F19" s="334" t="s">
        <v>78</v>
      </c>
      <c r="G19" s="329">
        <v>66500</v>
      </c>
      <c r="H19" s="329">
        <v>66500</v>
      </c>
      <c r="I19" s="329">
        <v>66500</v>
      </c>
      <c r="J19" s="290">
        <v>11</v>
      </c>
      <c r="K19" s="414"/>
    </row>
    <row r="20" spans="1:11" s="404" customFormat="1" ht="12" customHeight="1" x14ac:dyDescent="0.2">
      <c r="A20" s="290">
        <v>12</v>
      </c>
      <c r="B20" s="329">
        <v>24758</v>
      </c>
      <c r="C20" s="329">
        <v>20280</v>
      </c>
      <c r="D20" s="329">
        <v>22000</v>
      </c>
      <c r="E20" s="290">
        <v>12</v>
      </c>
      <c r="F20" s="334" t="s">
        <v>79</v>
      </c>
      <c r="G20" s="329">
        <v>22000</v>
      </c>
      <c r="H20" s="329">
        <v>22000</v>
      </c>
      <c r="I20" s="329">
        <v>22000</v>
      </c>
      <c r="J20" s="290">
        <v>12</v>
      </c>
      <c r="K20" s="414"/>
    </row>
    <row r="21" spans="1:11" s="404" customFormat="1" ht="12" customHeight="1" x14ac:dyDescent="0.2">
      <c r="A21" s="290">
        <v>13</v>
      </c>
      <c r="B21" s="329">
        <v>49801</v>
      </c>
      <c r="C21" s="329">
        <v>48912</v>
      </c>
      <c r="D21" s="329">
        <v>54000</v>
      </c>
      <c r="E21" s="290">
        <v>13</v>
      </c>
      <c r="F21" s="334" t="s">
        <v>80</v>
      </c>
      <c r="G21" s="329">
        <v>50000</v>
      </c>
      <c r="H21" s="329">
        <v>40000</v>
      </c>
      <c r="I21" s="329">
        <v>40000</v>
      </c>
      <c r="J21" s="290">
        <v>13</v>
      </c>
      <c r="K21" s="414"/>
    </row>
    <row r="22" spans="1:11" s="404" customFormat="1" ht="12" customHeight="1" x14ac:dyDescent="0.2">
      <c r="A22" s="290">
        <v>14</v>
      </c>
      <c r="B22" s="329">
        <v>36329</v>
      </c>
      <c r="C22" s="329">
        <v>36589</v>
      </c>
      <c r="D22" s="329">
        <v>39500</v>
      </c>
      <c r="E22" s="290">
        <v>14</v>
      </c>
      <c r="F22" s="334" t="s">
        <v>81</v>
      </c>
      <c r="G22" s="329">
        <v>43300</v>
      </c>
      <c r="H22" s="329">
        <v>43300</v>
      </c>
      <c r="I22" s="329">
        <v>43300</v>
      </c>
      <c r="J22" s="290">
        <v>14</v>
      </c>
      <c r="K22" s="414"/>
    </row>
    <row r="23" spans="1:11" s="404" customFormat="1" ht="12" customHeight="1" x14ac:dyDescent="0.2">
      <c r="A23" s="290">
        <v>15</v>
      </c>
      <c r="B23" s="329">
        <v>38518</v>
      </c>
      <c r="C23" s="329">
        <v>42339</v>
      </c>
      <c r="D23" s="329">
        <v>35880</v>
      </c>
      <c r="E23" s="290">
        <v>15</v>
      </c>
      <c r="F23" s="334" t="s">
        <v>82</v>
      </c>
      <c r="G23" s="329">
        <v>36000</v>
      </c>
      <c r="H23" s="329">
        <v>36000</v>
      </c>
      <c r="I23" s="329">
        <v>36000</v>
      </c>
      <c r="J23" s="290">
        <v>15</v>
      </c>
      <c r="K23" s="414"/>
    </row>
    <row r="24" spans="1:11" s="404" customFormat="1" ht="12" customHeight="1" x14ac:dyDescent="0.2">
      <c r="A24" s="290">
        <v>16</v>
      </c>
      <c r="B24" s="329">
        <v>35671</v>
      </c>
      <c r="C24" s="329">
        <v>33678</v>
      </c>
      <c r="D24" s="329">
        <v>47000</v>
      </c>
      <c r="E24" s="290">
        <v>16</v>
      </c>
      <c r="F24" s="334" t="s">
        <v>83</v>
      </c>
      <c r="G24" s="329">
        <v>43000</v>
      </c>
      <c r="H24" s="329">
        <v>43000</v>
      </c>
      <c r="I24" s="329">
        <v>43000</v>
      </c>
      <c r="J24" s="290">
        <v>16</v>
      </c>
      <c r="K24" s="414"/>
    </row>
    <row r="25" spans="1:11" s="404" customFormat="1" ht="12" customHeight="1" x14ac:dyDescent="0.2">
      <c r="A25" s="290">
        <v>17</v>
      </c>
      <c r="B25" s="329">
        <v>0</v>
      </c>
      <c r="C25" s="329">
        <v>0</v>
      </c>
      <c r="D25" s="329">
        <v>0</v>
      </c>
      <c r="E25" s="290">
        <v>17</v>
      </c>
      <c r="F25" s="334" t="s">
        <v>84</v>
      </c>
      <c r="G25" s="329">
        <v>3300</v>
      </c>
      <c r="H25" s="329">
        <v>3300</v>
      </c>
      <c r="I25" s="329">
        <v>3300</v>
      </c>
      <c r="J25" s="290">
        <v>17</v>
      </c>
      <c r="K25" s="414"/>
    </row>
    <row r="26" spans="1:11" s="404" customFormat="1" ht="12" customHeight="1" x14ac:dyDescent="0.2">
      <c r="A26" s="290">
        <v>18</v>
      </c>
      <c r="B26" s="329">
        <v>23855</v>
      </c>
      <c r="C26" s="329">
        <v>28054</v>
      </c>
      <c r="D26" s="329">
        <v>25000</v>
      </c>
      <c r="E26" s="290">
        <v>18</v>
      </c>
      <c r="F26" s="334" t="s">
        <v>85</v>
      </c>
      <c r="G26" s="329">
        <v>25500</v>
      </c>
      <c r="H26" s="329">
        <v>25500</v>
      </c>
      <c r="I26" s="329">
        <v>25500</v>
      </c>
      <c r="J26" s="290">
        <v>18</v>
      </c>
      <c r="K26" s="414"/>
    </row>
    <row r="27" spans="1:11" s="404" customFormat="1" ht="12" customHeight="1" x14ac:dyDescent="0.2">
      <c r="A27" s="290">
        <v>19</v>
      </c>
      <c r="B27" s="329">
        <v>296053</v>
      </c>
      <c r="C27" s="329">
        <v>270859</v>
      </c>
      <c r="D27" s="329">
        <v>246225</v>
      </c>
      <c r="E27" s="290">
        <v>19</v>
      </c>
      <c r="F27" s="334" t="s">
        <v>86</v>
      </c>
      <c r="G27" s="329">
        <v>261500</v>
      </c>
      <c r="H27" s="329">
        <v>261500</v>
      </c>
      <c r="I27" s="329">
        <v>261500</v>
      </c>
      <c r="J27" s="290">
        <v>19</v>
      </c>
      <c r="K27" s="414"/>
    </row>
    <row r="28" spans="1:11" s="404" customFormat="1" ht="12" customHeight="1" x14ac:dyDescent="0.2">
      <c r="A28" s="290">
        <v>20</v>
      </c>
      <c r="B28" s="329">
        <v>52234</v>
      </c>
      <c r="C28" s="329">
        <v>27116</v>
      </c>
      <c r="D28" s="329">
        <v>33500</v>
      </c>
      <c r="E28" s="290">
        <v>20</v>
      </c>
      <c r="F28" s="334" t="s">
        <v>87</v>
      </c>
      <c r="G28" s="329">
        <v>37000</v>
      </c>
      <c r="H28" s="329">
        <v>37000</v>
      </c>
      <c r="I28" s="329">
        <v>37000</v>
      </c>
      <c r="J28" s="290">
        <v>20</v>
      </c>
      <c r="K28" s="414"/>
    </row>
    <row r="29" spans="1:11" s="404" customFormat="1" ht="12" customHeight="1" x14ac:dyDescent="0.2">
      <c r="A29" s="290">
        <v>21</v>
      </c>
      <c r="B29" s="329">
        <v>9585</v>
      </c>
      <c r="C29" s="329">
        <v>20576</v>
      </c>
      <c r="D29" s="329">
        <v>18000</v>
      </c>
      <c r="E29" s="290">
        <v>21</v>
      </c>
      <c r="F29" s="334" t="s">
        <v>88</v>
      </c>
      <c r="G29" s="329">
        <v>18000</v>
      </c>
      <c r="H29" s="329">
        <v>18000</v>
      </c>
      <c r="I29" s="329">
        <v>18000</v>
      </c>
      <c r="J29" s="290">
        <v>21</v>
      </c>
      <c r="K29" s="414"/>
    </row>
    <row r="30" spans="1:11" s="404" customFormat="1" ht="12.6" customHeight="1" x14ac:dyDescent="0.2">
      <c r="A30" s="290">
        <v>22</v>
      </c>
      <c r="B30" s="329">
        <v>31044</v>
      </c>
      <c r="C30" s="329">
        <v>38133</v>
      </c>
      <c r="D30" s="329">
        <v>40500</v>
      </c>
      <c r="E30" s="290">
        <v>22</v>
      </c>
      <c r="F30" s="334" t="s">
        <v>89</v>
      </c>
      <c r="G30" s="329">
        <v>47500</v>
      </c>
      <c r="H30" s="329">
        <v>40500</v>
      </c>
      <c r="I30" s="329">
        <v>40500</v>
      </c>
      <c r="J30" s="290">
        <v>22</v>
      </c>
      <c r="K30" s="414"/>
    </row>
    <row r="31" spans="1:11" s="404" customFormat="1" ht="12" customHeight="1" x14ac:dyDescent="0.2">
      <c r="A31" s="290">
        <v>23</v>
      </c>
      <c r="B31" s="329">
        <v>5558</v>
      </c>
      <c r="C31" s="329">
        <v>2728</v>
      </c>
      <c r="D31" s="329">
        <v>6000</v>
      </c>
      <c r="E31" s="290">
        <v>23</v>
      </c>
      <c r="F31" s="334" t="s">
        <v>90</v>
      </c>
      <c r="G31" s="329">
        <v>8000</v>
      </c>
      <c r="H31" s="329">
        <v>6000</v>
      </c>
      <c r="I31" s="329">
        <v>6000</v>
      </c>
      <c r="J31" s="290">
        <v>23</v>
      </c>
      <c r="K31" s="414"/>
    </row>
    <row r="32" spans="1:11" s="404" customFormat="1" ht="12" customHeight="1" x14ac:dyDescent="0.2">
      <c r="A32" s="290">
        <v>24</v>
      </c>
      <c r="B32" s="329"/>
      <c r="C32" s="329"/>
      <c r="D32" s="329"/>
      <c r="E32" s="290">
        <v>24</v>
      </c>
      <c r="F32" s="334"/>
      <c r="G32" s="329"/>
      <c r="H32" s="329"/>
      <c r="I32" s="329"/>
      <c r="J32" s="290">
        <v>24</v>
      </c>
      <c r="K32" s="414"/>
    </row>
    <row r="33" spans="1:11" s="404" customFormat="1" ht="12" customHeight="1" x14ac:dyDescent="0.2">
      <c r="A33" s="290">
        <v>25</v>
      </c>
      <c r="B33" s="329"/>
      <c r="C33" s="329"/>
      <c r="D33" s="329"/>
      <c r="E33" s="290">
        <v>25</v>
      </c>
      <c r="F33" s="334"/>
      <c r="G33" s="329"/>
      <c r="H33" s="329"/>
      <c r="I33" s="329"/>
      <c r="J33" s="290">
        <v>25</v>
      </c>
      <c r="K33" s="414"/>
    </row>
    <row r="34" spans="1:11" s="404" customFormat="1" ht="12" customHeight="1" x14ac:dyDescent="0.2">
      <c r="A34" s="290">
        <v>26</v>
      </c>
      <c r="B34" s="329"/>
      <c r="C34" s="329"/>
      <c r="D34" s="329"/>
      <c r="E34" s="290">
        <v>26</v>
      </c>
      <c r="F34" s="334"/>
      <c r="G34" s="329"/>
      <c r="H34" s="329"/>
      <c r="I34" s="329"/>
      <c r="J34" s="290">
        <v>26</v>
      </c>
      <c r="K34" s="414"/>
    </row>
    <row r="35" spans="1:11" s="406" customFormat="1" ht="12.75" x14ac:dyDescent="0.2">
      <c r="A35" s="290">
        <v>27</v>
      </c>
      <c r="B35" s="412">
        <f>SUM(B19:B34)</f>
        <v>655932</v>
      </c>
      <c r="C35" s="412">
        <f>SUM(C19:C34)</f>
        <v>632900</v>
      </c>
      <c r="D35" s="412">
        <f>SUM(D19:D34)</f>
        <v>635885</v>
      </c>
      <c r="E35" s="290">
        <v>27</v>
      </c>
      <c r="F35" s="413" t="s">
        <v>68</v>
      </c>
      <c r="G35" s="412">
        <f>SUM(G19:G34)</f>
        <v>661600</v>
      </c>
      <c r="H35" s="412">
        <f>SUM(H19:H34)</f>
        <v>642600</v>
      </c>
      <c r="I35" s="412">
        <f>SUM(I19:I34)</f>
        <v>642600</v>
      </c>
      <c r="J35" s="290">
        <v>27</v>
      </c>
      <c r="K35" s="407"/>
    </row>
    <row r="36" spans="1:11" s="404" customFormat="1" ht="21.75" customHeight="1" x14ac:dyDescent="0.2">
      <c r="A36" s="310">
        <v>28</v>
      </c>
      <c r="B36" s="287"/>
      <c r="C36" s="287"/>
      <c r="D36" s="287"/>
      <c r="E36" s="310">
        <v>28</v>
      </c>
      <c r="F36" s="290" t="s">
        <v>69</v>
      </c>
      <c r="G36" s="287"/>
      <c r="H36" s="287"/>
      <c r="I36" s="287"/>
      <c r="J36" s="310">
        <v>28</v>
      </c>
      <c r="K36" s="414"/>
    </row>
    <row r="37" spans="1:11" s="404" customFormat="1" ht="24" customHeight="1" x14ac:dyDescent="0.2">
      <c r="A37" s="290">
        <v>29</v>
      </c>
      <c r="B37" s="329">
        <v>9919</v>
      </c>
      <c r="C37" s="329">
        <v>8913</v>
      </c>
      <c r="D37" s="329">
        <v>12800</v>
      </c>
      <c r="E37" s="290">
        <v>29</v>
      </c>
      <c r="F37" s="612" t="s">
        <v>91</v>
      </c>
      <c r="G37" s="329">
        <v>370000</v>
      </c>
      <c r="H37" s="329">
        <v>250000</v>
      </c>
      <c r="I37" s="329">
        <v>250000</v>
      </c>
      <c r="J37" s="290">
        <v>29</v>
      </c>
      <c r="K37" s="414"/>
    </row>
    <row r="38" spans="1:11" s="404" customFormat="1" ht="12" customHeight="1" x14ac:dyDescent="0.2">
      <c r="A38" s="290">
        <v>30</v>
      </c>
      <c r="B38" s="329"/>
      <c r="C38" s="329"/>
      <c r="D38" s="329"/>
      <c r="E38" s="290">
        <v>30</v>
      </c>
      <c r="F38" s="334"/>
      <c r="G38" s="329"/>
      <c r="H38" s="329"/>
      <c r="I38" s="329"/>
      <c r="J38" s="290">
        <v>30</v>
      </c>
      <c r="K38" s="414"/>
    </row>
    <row r="39" spans="1:11" s="404" customFormat="1" ht="12" customHeight="1" x14ac:dyDescent="0.2">
      <c r="A39" s="290">
        <v>34</v>
      </c>
      <c r="B39" s="329"/>
      <c r="C39" s="374"/>
      <c r="D39" s="374"/>
      <c r="E39" s="290">
        <v>34</v>
      </c>
      <c r="F39" s="334"/>
      <c r="G39" s="329"/>
      <c r="H39" s="329"/>
      <c r="I39" s="329"/>
      <c r="J39" s="290">
        <v>34</v>
      </c>
      <c r="K39" s="414"/>
    </row>
    <row r="40" spans="1:11" s="406" customFormat="1" ht="12.75" x14ac:dyDescent="0.2">
      <c r="A40" s="411">
        <v>35</v>
      </c>
      <c r="B40" s="412">
        <f>SUM(B37:B39)</f>
        <v>9919</v>
      </c>
      <c r="C40" s="412">
        <f>SUM(C37:C39)</f>
        <v>8913</v>
      </c>
      <c r="D40" s="412">
        <f>SUM(D37:D39)</f>
        <v>12800</v>
      </c>
      <c r="E40" s="411">
        <v>35</v>
      </c>
      <c r="F40" s="413" t="s">
        <v>72</v>
      </c>
      <c r="G40" s="412">
        <f>SUM(G37:G39)</f>
        <v>370000</v>
      </c>
      <c r="H40" s="412">
        <f>SUM(H37:H39)</f>
        <v>250000</v>
      </c>
      <c r="I40" s="412">
        <f>SUM(I37:I39)</f>
        <v>250000</v>
      </c>
      <c r="J40" s="411">
        <v>35</v>
      </c>
      <c r="K40" s="407"/>
    </row>
    <row r="41" spans="1:11" s="406" customFormat="1" ht="16.5" customHeight="1" thickBot="1" x14ac:dyDescent="0.25">
      <c r="A41" s="411">
        <v>36</v>
      </c>
      <c r="B41" s="409">
        <f>B16+B35+B40</f>
        <v>4506108</v>
      </c>
      <c r="C41" s="409">
        <f>C16+C35+C40</f>
        <v>4440795</v>
      </c>
      <c r="D41" s="409">
        <f>D16+D35+D40</f>
        <v>4329685</v>
      </c>
      <c r="E41" s="408">
        <v>36</v>
      </c>
      <c r="F41" s="410" t="s">
        <v>73</v>
      </c>
      <c r="G41" s="409">
        <f>G16+G35+G40</f>
        <v>4713600</v>
      </c>
      <c r="H41" s="409">
        <f>H16+H35+H40</f>
        <v>4574600</v>
      </c>
      <c r="I41" s="409">
        <f>I16+I35+I40</f>
        <v>4574600</v>
      </c>
      <c r="J41" s="408">
        <v>36</v>
      </c>
      <c r="K41" s="407"/>
    </row>
    <row r="42" spans="1:11" s="404" customFormat="1" ht="6" customHeight="1" x14ac:dyDescent="0.25">
      <c r="A42" s="298"/>
      <c r="B42" s="405"/>
      <c r="C42" s="278"/>
      <c r="D42" s="275"/>
      <c r="E42" s="350"/>
      <c r="F42" s="275"/>
      <c r="G42" s="275"/>
      <c r="H42" s="275"/>
      <c r="I42" s="275"/>
      <c r="J42" s="298"/>
    </row>
    <row r="43" spans="1:11" s="404" customFormat="1" ht="12" customHeight="1" x14ac:dyDescent="0.25">
      <c r="A43" s="954" t="s">
        <v>74</v>
      </c>
      <c r="B43" s="953"/>
      <c r="C43" s="953"/>
      <c r="D43" s="275"/>
      <c r="E43" s="350"/>
      <c r="F43" s="275"/>
      <c r="G43" s="275"/>
      <c r="H43" s="275"/>
      <c r="I43" s="275"/>
      <c r="J43" s="298"/>
    </row>
    <row r="44" spans="1:11" s="404" customFormat="1" ht="19.899999999999999" hidden="1" customHeight="1" x14ac:dyDescent="0.25">
      <c r="A44" s="298"/>
      <c r="B44" s="278"/>
      <c r="C44" s="278"/>
      <c r="D44" s="275"/>
      <c r="E44" s="350"/>
      <c r="F44" s="275"/>
      <c r="G44" s="275"/>
      <c r="H44" s="275"/>
      <c r="I44" s="275"/>
      <c r="J44" s="298"/>
    </row>
    <row r="45" spans="1:11" ht="15.75" hidden="1" x14ac:dyDescent="0.25">
      <c r="A45" s="351"/>
      <c r="B45" s="349"/>
      <c r="C45" s="352"/>
      <c r="D45" s="349"/>
      <c r="E45" s="351"/>
      <c r="F45" s="349"/>
      <c r="G45" s="349"/>
      <c r="H45" s="349"/>
      <c r="I45" s="349"/>
      <c r="J45" s="351"/>
    </row>
    <row r="46" spans="1:11" ht="15" hidden="1" x14ac:dyDescent="0.25">
      <c r="A46" s="952"/>
      <c r="B46" s="953"/>
      <c r="C46" s="953"/>
      <c r="D46" s="349"/>
      <c r="E46" s="351"/>
      <c r="F46" s="349"/>
      <c r="G46" s="349"/>
      <c r="H46" s="349"/>
      <c r="I46" s="349"/>
      <c r="J46" s="351"/>
    </row>
    <row r="47" spans="1:11" ht="15.75" hidden="1" x14ac:dyDescent="0.25"/>
    <row r="48" spans="1:11" ht="15.75" hidden="1" x14ac:dyDescent="0.25"/>
    <row r="49" ht="15.75" hidden="1" x14ac:dyDescent="0.25"/>
    <row r="50" ht="15.75" hidden="1" x14ac:dyDescent="0.25"/>
    <row r="51" ht="15.75" hidden="1" x14ac:dyDescent="0.25"/>
    <row r="52" ht="15.75" hidden="1" x14ac:dyDescent="0.25"/>
    <row r="53" ht="15.75" hidden="1" x14ac:dyDescent="0.25"/>
    <row r="54" ht="15.75" hidden="1" x14ac:dyDescent="0.25"/>
    <row r="55" ht="15.75" hidden="1" x14ac:dyDescent="0.25"/>
    <row r="56" ht="15.75" hidden="1" x14ac:dyDescent="0.25"/>
    <row r="57" ht="15.75" hidden="1" x14ac:dyDescent="0.25"/>
    <row r="58" ht="15.75" hidden="1" x14ac:dyDescent="0.25"/>
    <row r="59" ht="15.75" hidden="1" x14ac:dyDescent="0.25"/>
    <row r="60" ht="15.75" hidden="1" x14ac:dyDescent="0.25"/>
    <row r="61" ht="15.75" hidden="1" x14ac:dyDescent="0.25"/>
    <row r="62" ht="15.75" hidden="1" x14ac:dyDescent="0.25"/>
    <row r="63" ht="15.75" hidden="1" x14ac:dyDescent="0.25"/>
    <row r="64" ht="15.75" hidden="1" x14ac:dyDescent="0.25"/>
    <row r="65" ht="15.75" hidden="1" x14ac:dyDescent="0.25"/>
    <row r="66" ht="15.75" hidden="1" x14ac:dyDescent="0.25"/>
    <row r="67" ht="15.75" hidden="1" x14ac:dyDescent="0.25"/>
    <row r="68" ht="15.75" hidden="1" x14ac:dyDescent="0.25"/>
    <row r="69" ht="15.75" hidden="1" x14ac:dyDescent="0.25"/>
    <row r="70" ht="15.75" hidden="1" x14ac:dyDescent="0.25"/>
    <row r="71" ht="15.75" hidden="1" x14ac:dyDescent="0.25"/>
    <row r="72" ht="15.75" hidden="1" x14ac:dyDescent="0.25"/>
    <row r="73" ht="15.75" hidden="1" x14ac:dyDescent="0.25"/>
    <row r="74" ht="15.75" hidden="1" x14ac:dyDescent="0.25"/>
    <row r="75" ht="15.75" hidden="1" x14ac:dyDescent="0.25"/>
    <row r="76" ht="15.75" hidden="1" x14ac:dyDescent="0.25"/>
    <row r="77" ht="15.75" hidden="1" x14ac:dyDescent="0.25"/>
    <row r="78" ht="15.75" hidden="1" x14ac:dyDescent="0.25"/>
    <row r="79" ht="15.75" hidden="1" x14ac:dyDescent="0.25"/>
    <row r="80" ht="15.75" hidden="1" x14ac:dyDescent="0.25"/>
    <row r="81" ht="15.75" hidden="1" x14ac:dyDescent="0.25"/>
    <row r="82" ht="15.75" hidden="1" x14ac:dyDescent="0.25"/>
    <row r="83" ht="15.75" hidden="1" x14ac:dyDescent="0.25"/>
    <row r="84" ht="15.75" hidden="1" x14ac:dyDescent="0.25"/>
    <row r="85" ht="15.75" hidden="1" x14ac:dyDescent="0.25"/>
    <row r="86" ht="15.75" hidden="1" x14ac:dyDescent="0.25"/>
    <row r="87" ht="15.75" hidden="1" x14ac:dyDescent="0.25"/>
    <row r="88" ht="15.75" hidden="1" x14ac:dyDescent="0.25"/>
    <row r="89" ht="15.75" hidden="1" x14ac:dyDescent="0.25"/>
    <row r="90" ht="15.75" hidden="1" x14ac:dyDescent="0.25"/>
    <row r="91" ht="15.75" hidden="1" x14ac:dyDescent="0.25"/>
    <row r="92" ht="15.75" hidden="1" x14ac:dyDescent="0.25"/>
    <row r="93" ht="15.75" hidden="1" x14ac:dyDescent="0.25"/>
    <row r="94" ht="15.75" hidden="1" x14ac:dyDescent="0.25"/>
    <row r="95" ht="15.75" hidden="1" x14ac:dyDescent="0.25"/>
    <row r="96" ht="15.75" hidden="1" x14ac:dyDescent="0.25"/>
    <row r="97" ht="15.75" hidden="1" x14ac:dyDescent="0.25"/>
    <row r="98" ht="15.75" hidden="1" x14ac:dyDescent="0.25"/>
    <row r="99" ht="15.75" hidden="1" x14ac:dyDescent="0.25"/>
    <row r="100" ht="15.75" hidden="1" x14ac:dyDescent="0.25"/>
    <row r="101" ht="15.75" hidden="1" x14ac:dyDescent="0.25"/>
    <row r="102" ht="15.75" hidden="1" x14ac:dyDescent="0.25"/>
    <row r="103" ht="15.75" hidden="1" x14ac:dyDescent="0.25"/>
    <row r="104" ht="15.75" hidden="1" x14ac:dyDescent="0.25"/>
    <row r="105" ht="15.75" hidden="1" x14ac:dyDescent="0.25"/>
    <row r="106" ht="15.75" hidden="1" x14ac:dyDescent="0.25"/>
    <row r="107" ht="15.75" hidden="1" x14ac:dyDescent="0.25"/>
    <row r="108" ht="15.75" hidden="1" x14ac:dyDescent="0.25"/>
    <row r="109" ht="15.75" hidden="1" x14ac:dyDescent="0.25"/>
    <row r="110" ht="15.75" hidden="1" x14ac:dyDescent="0.25"/>
    <row r="111" ht="15.75" hidden="1" x14ac:dyDescent="0.25"/>
    <row r="112" ht="15.75" hidden="1" x14ac:dyDescent="0.25"/>
    <row r="113" ht="15.75" hidden="1" x14ac:dyDescent="0.25"/>
    <row r="114" ht="15.75" hidden="1" x14ac:dyDescent="0.25"/>
    <row r="115" ht="15.75" hidden="1" x14ac:dyDescent="0.25"/>
    <row r="116" ht="15.75" hidden="1" x14ac:dyDescent="0.25"/>
    <row r="117" ht="15.75" hidden="1" x14ac:dyDescent="0.25"/>
    <row r="118" ht="15.75" hidden="1" x14ac:dyDescent="0.25"/>
    <row r="119" ht="15.75" hidden="1" x14ac:dyDescent="0.25"/>
    <row r="120" ht="15.75" hidden="1" x14ac:dyDescent="0.25"/>
    <row r="121" ht="15.75" hidden="1" x14ac:dyDescent="0.25"/>
    <row r="122" ht="15.75" hidden="1" x14ac:dyDescent="0.25"/>
    <row r="123" ht="15.75" hidden="1" x14ac:dyDescent="0.25"/>
    <row r="124" ht="15.75" hidden="1" x14ac:dyDescent="0.25"/>
    <row r="125" ht="15.75" hidden="1" x14ac:dyDescent="0.25"/>
    <row r="126" ht="15.75" hidden="1" x14ac:dyDescent="0.25"/>
    <row r="127" ht="15.75" hidden="1" x14ac:dyDescent="0.25"/>
    <row r="128" ht="15.75" hidden="1" x14ac:dyDescent="0.25"/>
    <row r="129" ht="15.75" hidden="1" x14ac:dyDescent="0.25"/>
    <row r="130" ht="15.75" hidden="1" x14ac:dyDescent="0.25"/>
    <row r="131" ht="15.75" hidden="1" x14ac:dyDescent="0.25"/>
    <row r="132" ht="15.75" hidden="1" x14ac:dyDescent="0.25"/>
    <row r="133" ht="15.75" hidden="1" x14ac:dyDescent="0.25"/>
    <row r="134" ht="15.75" hidden="1" x14ac:dyDescent="0.25"/>
    <row r="135" ht="15.75" hidden="1" x14ac:dyDescent="0.25"/>
    <row r="136" ht="15.75" hidden="1" x14ac:dyDescent="0.25"/>
    <row r="137" ht="15.75" hidden="1" x14ac:dyDescent="0.25"/>
    <row r="138" ht="15.75" hidden="1" x14ac:dyDescent="0.25"/>
    <row r="139" ht="15.75" hidden="1" x14ac:dyDescent="0.25"/>
    <row r="140" ht="15.75" hidden="1" x14ac:dyDescent="0.25"/>
    <row r="141" ht="15.75" hidden="1" x14ac:dyDescent="0.25"/>
    <row r="142" ht="15.75" hidden="1" x14ac:dyDescent="0.25"/>
    <row r="143" ht="15.75" hidden="1" x14ac:dyDescent="0.25"/>
    <row r="144" ht="15.75" hidden="1" x14ac:dyDescent="0.25"/>
    <row r="145" ht="15.75" hidden="1" x14ac:dyDescent="0.25"/>
    <row r="146" ht="15.75" hidden="1" x14ac:dyDescent="0.25"/>
    <row r="147" ht="15.75" hidden="1" x14ac:dyDescent="0.25"/>
    <row r="148" ht="15.75" hidden="1" x14ac:dyDescent="0.25"/>
    <row r="149" ht="15.75" hidden="1" x14ac:dyDescent="0.25"/>
    <row r="150" ht="15.75" hidden="1" x14ac:dyDescent="0.25"/>
    <row r="151" ht="15.75" hidden="1" x14ac:dyDescent="0.25"/>
    <row r="152" ht="15.75" hidden="1" x14ac:dyDescent="0.25"/>
    <row r="153" ht="15.75" hidden="1" x14ac:dyDescent="0.25"/>
    <row r="154" ht="15.75" hidden="1" x14ac:dyDescent="0.25"/>
    <row r="155" ht="15.75" hidden="1" x14ac:dyDescent="0.25"/>
    <row r="156" ht="15.75" hidden="1" x14ac:dyDescent="0.25"/>
    <row r="157" ht="15.75" hidden="1" x14ac:dyDescent="0.25"/>
    <row r="158" ht="15.75" hidden="1" x14ac:dyDescent="0.25"/>
    <row r="159" ht="15.75" hidden="1" x14ac:dyDescent="0.25"/>
    <row r="160" ht="15.75" hidden="1" x14ac:dyDescent="0.25"/>
    <row r="161" ht="15.75" hidden="1" x14ac:dyDescent="0.25"/>
    <row r="162" ht="15.75" hidden="1" x14ac:dyDescent="0.25"/>
    <row r="163" ht="15.75" hidden="1" x14ac:dyDescent="0.25"/>
    <row r="164" ht="15.75" hidden="1" x14ac:dyDescent="0.25"/>
    <row r="165" ht="15.75" hidden="1" x14ac:dyDescent="0.25"/>
    <row r="166" ht="15.75" hidden="1" x14ac:dyDescent="0.25"/>
    <row r="167" ht="15.75" hidden="1" x14ac:dyDescent="0.25"/>
    <row r="168" ht="15.75" hidden="1" x14ac:dyDescent="0.25"/>
    <row r="169" ht="15.75" hidden="1" x14ac:dyDescent="0.25"/>
    <row r="170" ht="15.75" hidden="1" x14ac:dyDescent="0.25"/>
    <row r="171" ht="15.75" hidden="1" x14ac:dyDescent="0.25"/>
    <row r="172" ht="15.75" hidden="1" x14ac:dyDescent="0.25"/>
    <row r="173" ht="15.75" hidden="1" x14ac:dyDescent="0.25"/>
    <row r="174" ht="15.75" hidden="1" x14ac:dyDescent="0.25"/>
    <row r="175" ht="15.75" hidden="1" x14ac:dyDescent="0.25"/>
    <row r="176" ht="15.75" hidden="1" x14ac:dyDescent="0.25"/>
    <row r="177" ht="15.75" hidden="1" x14ac:dyDescent="0.25"/>
    <row r="178" ht="15.75" hidden="1" x14ac:dyDescent="0.25"/>
    <row r="179" ht="15.75" hidden="1" x14ac:dyDescent="0.25"/>
    <row r="180" ht="15.75" hidden="1" x14ac:dyDescent="0.25"/>
    <row r="181" ht="15.75" hidden="1" x14ac:dyDescent="0.25"/>
    <row r="182" ht="15.75" hidden="1" x14ac:dyDescent="0.25"/>
    <row r="183" ht="15.75" hidden="1" x14ac:dyDescent="0.25"/>
    <row r="184" ht="15.75" hidden="1" x14ac:dyDescent="0.25"/>
    <row r="185" ht="15.75" hidden="1" x14ac:dyDescent="0.25"/>
    <row r="186" ht="15.75" hidden="1" x14ac:dyDescent="0.25"/>
    <row r="187" ht="15.75" hidden="1" x14ac:dyDescent="0.25"/>
    <row r="188" ht="15.75" hidden="1" x14ac:dyDescent="0.25"/>
    <row r="189" ht="15.75" hidden="1" x14ac:dyDescent="0.25"/>
    <row r="190" ht="15.75" hidden="1" x14ac:dyDescent="0.25"/>
    <row r="191" ht="15.75" hidden="1" x14ac:dyDescent="0.25"/>
    <row r="192" ht="15.75" hidden="1" x14ac:dyDescent="0.25"/>
    <row r="193" ht="15.75" hidden="1" x14ac:dyDescent="0.25"/>
    <row r="194" ht="15.75" hidden="1" x14ac:dyDescent="0.25"/>
    <row r="195" ht="15.75" hidden="1" x14ac:dyDescent="0.25"/>
    <row r="196" ht="15.75" hidden="1" x14ac:dyDescent="0.25"/>
    <row r="197" ht="15.75" hidden="1" x14ac:dyDescent="0.25"/>
    <row r="198" ht="15.75" hidden="1" x14ac:dyDescent="0.25"/>
    <row r="199" ht="15.75" hidden="1" x14ac:dyDescent="0.25"/>
    <row r="200" ht="15.75" hidden="1" x14ac:dyDescent="0.25"/>
    <row r="201" ht="15.75" hidden="1" x14ac:dyDescent="0.25"/>
    <row r="202" ht="15.75" hidden="1" x14ac:dyDescent="0.25"/>
    <row r="203" ht="15.75" hidden="1" x14ac:dyDescent="0.25"/>
    <row r="204" ht="15.75" hidden="1" x14ac:dyDescent="0.25"/>
    <row r="205" ht="15.75" hidden="1" x14ac:dyDescent="0.25"/>
    <row r="206" ht="15.75" hidden="1" x14ac:dyDescent="0.25"/>
    <row r="207" ht="15.75" hidden="1" x14ac:dyDescent="0.25"/>
    <row r="208" ht="15.75" hidden="1" x14ac:dyDescent="0.25"/>
    <row r="209" ht="15.75" hidden="1" x14ac:dyDescent="0.25"/>
    <row r="210" ht="15.75" hidden="1" x14ac:dyDescent="0.25"/>
    <row r="211" ht="15.75" hidden="1" x14ac:dyDescent="0.25"/>
    <row r="212" ht="15.75" hidden="1" x14ac:dyDescent="0.25"/>
    <row r="213" ht="15.75" hidden="1" x14ac:dyDescent="0.25"/>
    <row r="214" ht="15.75" hidden="1" x14ac:dyDescent="0.25"/>
    <row r="215" ht="15.75" hidden="1" x14ac:dyDescent="0.25"/>
    <row r="216" ht="15.75" hidden="1" x14ac:dyDescent="0.25"/>
    <row r="217" ht="15.75" hidden="1" x14ac:dyDescent="0.25"/>
    <row r="218" ht="15.75" hidden="1" x14ac:dyDescent="0.25"/>
    <row r="219" ht="15.75" hidden="1" x14ac:dyDescent="0.25"/>
    <row r="220" ht="15.75" hidden="1" x14ac:dyDescent="0.25"/>
    <row r="221" ht="15.75" hidden="1" x14ac:dyDescent="0.25"/>
    <row r="222" ht="15.75" hidden="1" x14ac:dyDescent="0.25"/>
    <row r="223" ht="15.75" hidden="1" x14ac:dyDescent="0.25"/>
    <row r="224" ht="15.75" hidden="1" x14ac:dyDescent="0.25"/>
    <row r="225" ht="15.75" hidden="1" x14ac:dyDescent="0.25"/>
    <row r="226" ht="15.75" hidden="1" x14ac:dyDescent="0.25"/>
    <row r="227" ht="15.75" hidden="1" x14ac:dyDescent="0.25"/>
    <row r="228" ht="15.75" hidden="1" x14ac:dyDescent="0.25"/>
    <row r="229" ht="15.75" hidden="1" x14ac:dyDescent="0.25"/>
    <row r="230" ht="15.75" hidden="1" x14ac:dyDescent="0.25"/>
    <row r="231" ht="15.75" hidden="1" x14ac:dyDescent="0.25"/>
    <row r="232" ht="15.75" hidden="1" x14ac:dyDescent="0.25"/>
    <row r="233" ht="15.75" hidden="1" x14ac:dyDescent="0.25"/>
    <row r="234" ht="15.75" hidden="1" x14ac:dyDescent="0.25"/>
    <row r="235" ht="15.75" hidden="1" x14ac:dyDescent="0.25"/>
    <row r="236" ht="15.75" hidden="1" x14ac:dyDescent="0.25"/>
    <row r="237" ht="15.75" hidden="1" x14ac:dyDescent="0.25"/>
    <row r="238" ht="15.75" hidden="1" x14ac:dyDescent="0.25"/>
    <row r="239" ht="15.75" hidden="1" x14ac:dyDescent="0.25"/>
    <row r="240" ht="15.75" hidden="1" x14ac:dyDescent="0.25"/>
    <row r="241" ht="15.75" hidden="1" x14ac:dyDescent="0.25"/>
    <row r="242" ht="15.75" hidden="1" x14ac:dyDescent="0.25"/>
    <row r="243" ht="15.75" hidden="1" x14ac:dyDescent="0.25"/>
    <row r="244" ht="15.75" hidden="1" x14ac:dyDescent="0.25"/>
    <row r="245" ht="15.75" hidden="1" x14ac:dyDescent="0.25"/>
    <row r="246" ht="15.75" hidden="1" x14ac:dyDescent="0.25"/>
    <row r="247" ht="15.75" hidden="1" x14ac:dyDescent="0.25"/>
    <row r="248" ht="15.75" hidden="1" x14ac:dyDescent="0.25"/>
    <row r="249" ht="15.75" hidden="1" x14ac:dyDescent="0.25"/>
    <row r="250" ht="15.75" hidden="1" x14ac:dyDescent="0.25"/>
    <row r="251" ht="15.75" hidden="1" x14ac:dyDescent="0.25"/>
    <row r="252" ht="15.75" hidden="1" x14ac:dyDescent="0.25"/>
    <row r="253" ht="15.75" hidden="1" x14ac:dyDescent="0.25"/>
    <row r="254" ht="15.75" hidden="1" x14ac:dyDescent="0.25"/>
    <row r="255" ht="15.75" hidden="1" x14ac:dyDescent="0.25"/>
    <row r="256" ht="15.75" hidden="1" x14ac:dyDescent="0.25"/>
    <row r="257" ht="15.75" hidden="1" x14ac:dyDescent="0.25"/>
    <row r="258" ht="15.75" hidden="1" x14ac:dyDescent="0.25"/>
    <row r="259" ht="15.75" hidden="1" x14ac:dyDescent="0.25"/>
    <row r="260" ht="15.75" hidden="1" x14ac:dyDescent="0.25"/>
    <row r="261" ht="15.75" hidden="1" x14ac:dyDescent="0.25"/>
    <row r="262" ht="15.75" hidden="1" x14ac:dyDescent="0.25"/>
    <row r="263" ht="15.75" hidden="1" x14ac:dyDescent="0.25"/>
    <row r="264" ht="15.75" hidden="1" x14ac:dyDescent="0.25"/>
    <row r="265" ht="15.75" hidden="1" x14ac:dyDescent="0.25"/>
    <row r="266" ht="15.75" hidden="1" x14ac:dyDescent="0.25"/>
    <row r="267" ht="15.75" hidden="1" x14ac:dyDescent="0.25"/>
    <row r="268" ht="15.75" hidden="1" x14ac:dyDescent="0.25"/>
    <row r="269" ht="15.75" hidden="1" x14ac:dyDescent="0.25"/>
    <row r="270" ht="15.75" hidden="1" x14ac:dyDescent="0.25"/>
    <row r="271" ht="15.75" hidden="1" x14ac:dyDescent="0.25"/>
    <row r="272" ht="15.75" hidden="1" x14ac:dyDescent="0.25"/>
    <row r="273" ht="15.75" hidden="1" x14ac:dyDescent="0.25"/>
    <row r="274" ht="15.75" hidden="1" x14ac:dyDescent="0.25"/>
    <row r="275" ht="15.75" hidden="1" x14ac:dyDescent="0.25"/>
    <row r="276" ht="15.75" hidden="1" x14ac:dyDescent="0.25"/>
    <row r="277" ht="15.75" hidden="1" x14ac:dyDescent="0.25"/>
    <row r="278" ht="15.75" hidden="1" x14ac:dyDescent="0.25"/>
    <row r="279" ht="15.75" hidden="1" x14ac:dyDescent="0.25"/>
    <row r="280" ht="15.75" hidden="1" x14ac:dyDescent="0.25"/>
    <row r="281" ht="15.75" hidden="1" x14ac:dyDescent="0.25"/>
    <row r="282" ht="15.75" hidden="1" x14ac:dyDescent="0.25"/>
    <row r="283" ht="15.75" hidden="1" x14ac:dyDescent="0.25"/>
    <row r="284" ht="15.75" hidden="1" x14ac:dyDescent="0.25"/>
    <row r="285" ht="15.75" hidden="1" x14ac:dyDescent="0.25"/>
    <row r="286" ht="15.75" hidden="1" x14ac:dyDescent="0.25"/>
    <row r="287" ht="15.75" hidden="1" x14ac:dyDescent="0.25"/>
    <row r="288" ht="15.75" hidden="1" x14ac:dyDescent="0.25"/>
    <row r="289" ht="15.75" hidden="1" x14ac:dyDescent="0.25"/>
    <row r="290" ht="15.75" hidden="1" x14ac:dyDescent="0.25"/>
    <row r="291" ht="15.75" hidden="1" x14ac:dyDescent="0.25"/>
    <row r="292" ht="15.75" hidden="1" x14ac:dyDescent="0.25"/>
    <row r="293" ht="15.75" hidden="1" x14ac:dyDescent="0.25"/>
    <row r="294" ht="15.75" hidden="1" x14ac:dyDescent="0.25"/>
    <row r="295" ht="15.75" hidden="1" x14ac:dyDescent="0.25"/>
    <row r="296" ht="15.75" hidden="1" x14ac:dyDescent="0.25"/>
    <row r="297" ht="15.75" hidden="1" x14ac:dyDescent="0.25"/>
    <row r="298" ht="15.75" hidden="1" x14ac:dyDescent="0.25"/>
    <row r="299" ht="15.75" hidden="1" x14ac:dyDescent="0.25"/>
    <row r="300" ht="15.75" hidden="1" x14ac:dyDescent="0.25"/>
    <row r="301" ht="15.75" hidden="1" x14ac:dyDescent="0.25"/>
    <row r="302" ht="15.75" hidden="1" x14ac:dyDescent="0.25"/>
    <row r="303" ht="15.75" hidden="1" x14ac:dyDescent="0.25"/>
    <row r="304" ht="15.75" hidden="1" x14ac:dyDescent="0.25"/>
    <row r="305" ht="15.75" hidden="1" x14ac:dyDescent="0.25"/>
    <row r="306" ht="15.75" hidden="1" x14ac:dyDescent="0.25"/>
    <row r="307" ht="15.75" hidden="1" x14ac:dyDescent="0.25"/>
    <row r="308" ht="15.75" hidden="1" x14ac:dyDescent="0.25"/>
    <row r="309" ht="15.75" hidden="1" x14ac:dyDescent="0.25"/>
    <row r="310" ht="15.75" hidden="1" x14ac:dyDescent="0.25"/>
    <row r="311" ht="15.75" hidden="1" x14ac:dyDescent="0.25"/>
    <row r="312" ht="15.75" hidden="1" x14ac:dyDescent="0.25"/>
    <row r="313" ht="15.75" hidden="1" x14ac:dyDescent="0.25"/>
    <row r="314" ht="15.75" hidden="1" x14ac:dyDescent="0.25"/>
    <row r="315" ht="15.75" hidden="1" x14ac:dyDescent="0.25"/>
    <row r="316" ht="15.75" hidden="1" x14ac:dyDescent="0.25"/>
    <row r="317" ht="15.75" hidden="1" x14ac:dyDescent="0.25"/>
    <row r="318" ht="15.75" hidden="1" x14ac:dyDescent="0.25"/>
    <row r="319" ht="15.75" hidden="1" x14ac:dyDescent="0.25"/>
    <row r="320" ht="15.75" hidden="1" x14ac:dyDescent="0.25"/>
    <row r="321" ht="15.75" hidden="1" x14ac:dyDescent="0.25"/>
    <row r="322" ht="15.75" hidden="1" x14ac:dyDescent="0.25"/>
    <row r="323" ht="15.75" hidden="1" x14ac:dyDescent="0.25"/>
    <row r="324" ht="15.75" hidden="1" x14ac:dyDescent="0.25"/>
    <row r="325" ht="15.75" hidden="1" x14ac:dyDescent="0.25"/>
    <row r="326" ht="15.75" hidden="1" x14ac:dyDescent="0.25"/>
    <row r="327" ht="15.75" hidden="1" x14ac:dyDescent="0.25"/>
    <row r="328" ht="15.75" hidden="1" x14ac:dyDescent="0.25"/>
    <row r="329" ht="15.75" hidden="1" x14ac:dyDescent="0.25"/>
    <row r="330" ht="15.75" hidden="1" x14ac:dyDescent="0.25"/>
    <row r="331" ht="15.75" hidden="1" x14ac:dyDescent="0.25"/>
    <row r="332" ht="15.75" hidden="1" x14ac:dyDescent="0.25"/>
    <row r="333" ht="15.75" hidden="1" x14ac:dyDescent="0.25"/>
    <row r="334" ht="15.75" hidden="1" x14ac:dyDescent="0.25"/>
    <row r="335" ht="15.75" hidden="1" x14ac:dyDescent="0.25"/>
    <row r="336" ht="15.75" hidden="1" x14ac:dyDescent="0.25"/>
    <row r="337" ht="15.75" hidden="1" x14ac:dyDescent="0.25"/>
    <row r="338" ht="15.75" hidden="1" x14ac:dyDescent="0.25"/>
    <row r="339" ht="15.75" hidden="1" x14ac:dyDescent="0.25"/>
    <row r="340" ht="15.75" hidden="1" x14ac:dyDescent="0.25"/>
    <row r="341" ht="15.75" hidden="1" x14ac:dyDescent="0.25"/>
    <row r="342" ht="15.75" hidden="1" x14ac:dyDescent="0.25"/>
    <row r="343" ht="15.75" hidden="1" x14ac:dyDescent="0.25"/>
    <row r="344" ht="15.75" hidden="1" x14ac:dyDescent="0.25"/>
    <row r="345" ht="15.75" hidden="1" x14ac:dyDescent="0.25"/>
    <row r="346" ht="15.75" hidden="1" x14ac:dyDescent="0.25"/>
    <row r="347" ht="15.75" hidden="1" x14ac:dyDescent="0.25"/>
    <row r="348" ht="15.75" hidden="1" x14ac:dyDescent="0.25"/>
    <row r="349" ht="15.75" hidden="1" x14ac:dyDescent="0.25"/>
    <row r="350" ht="15.75" hidden="1" x14ac:dyDescent="0.25"/>
    <row r="351" ht="15.75" hidden="1" x14ac:dyDescent="0.25"/>
    <row r="352" ht="15.75" hidden="1" x14ac:dyDescent="0.25"/>
    <row r="353" ht="15.75" hidden="1" x14ac:dyDescent="0.25"/>
    <row r="354" ht="15.75" hidden="1" x14ac:dyDescent="0.25"/>
    <row r="355" ht="15.75" hidden="1" x14ac:dyDescent="0.25"/>
    <row r="356" ht="15.75" hidden="1" x14ac:dyDescent="0.25"/>
    <row r="357" ht="15.75" hidden="1" x14ac:dyDescent="0.25"/>
    <row r="358" ht="15.75" hidden="1" x14ac:dyDescent="0.25"/>
    <row r="359" ht="15.75" hidden="1" x14ac:dyDescent="0.25"/>
    <row r="360" ht="15.75" hidden="1" x14ac:dyDescent="0.25"/>
    <row r="361" ht="15.75" hidden="1" x14ac:dyDescent="0.25"/>
    <row r="362" ht="15.75" hidden="1" x14ac:dyDescent="0.25"/>
    <row r="363" ht="15.75" hidden="1" x14ac:dyDescent="0.25"/>
    <row r="364" ht="15.75" hidden="1" x14ac:dyDescent="0.25"/>
    <row r="365" ht="15.75" hidden="1" x14ac:dyDescent="0.25"/>
    <row r="366" ht="15.75" hidden="1" x14ac:dyDescent="0.25"/>
    <row r="367" ht="15.75" hidden="1" x14ac:dyDescent="0.25"/>
    <row r="368" ht="15.75" hidden="1" x14ac:dyDescent="0.25"/>
    <row r="369" ht="15.75" hidden="1" x14ac:dyDescent="0.25"/>
    <row r="370" ht="15.75" hidden="1" x14ac:dyDescent="0.25"/>
    <row r="371" ht="15.75" hidden="1" x14ac:dyDescent="0.25"/>
    <row r="372" ht="15.75" hidden="1" x14ac:dyDescent="0.25"/>
    <row r="373" ht="15.75" hidden="1" x14ac:dyDescent="0.25"/>
    <row r="374" ht="15.75" hidden="1" x14ac:dyDescent="0.25"/>
    <row r="375" ht="15.75" hidden="1" x14ac:dyDescent="0.25"/>
    <row r="376" ht="15.75" hidden="1" x14ac:dyDescent="0.25"/>
    <row r="377" ht="15.75" hidden="1" x14ac:dyDescent="0.25"/>
    <row r="378" ht="15.75" hidden="1" x14ac:dyDescent="0.25"/>
    <row r="379" ht="15.75" hidden="1" x14ac:dyDescent="0.25"/>
    <row r="380" ht="15.75" hidden="1" x14ac:dyDescent="0.25"/>
    <row r="381" ht="15.75" hidden="1" x14ac:dyDescent="0.25"/>
    <row r="382" ht="15.75" hidden="1" x14ac:dyDescent="0.25"/>
    <row r="383" ht="15.75" hidden="1" x14ac:dyDescent="0.25"/>
    <row r="384" ht="15.75" hidden="1" x14ac:dyDescent="0.25"/>
    <row r="385" ht="15.75" hidden="1" x14ac:dyDescent="0.25"/>
    <row r="386" ht="15.75" hidden="1" x14ac:dyDescent="0.25"/>
    <row r="387" ht="15.75" hidden="1" x14ac:dyDescent="0.25"/>
    <row r="388" ht="15.75" hidden="1" x14ac:dyDescent="0.25"/>
    <row r="389" ht="15.75" hidden="1" x14ac:dyDescent="0.25"/>
    <row r="390" ht="15.75" hidden="1" x14ac:dyDescent="0.25"/>
    <row r="391" ht="15.75" hidden="1" x14ac:dyDescent="0.25"/>
    <row r="392" ht="15.75" hidden="1" x14ac:dyDescent="0.25"/>
    <row r="393" ht="15.75" hidden="1" x14ac:dyDescent="0.25"/>
    <row r="394" ht="15.75" hidden="1" x14ac:dyDescent="0.25"/>
    <row r="395" ht="15.75" hidden="1" x14ac:dyDescent="0.25"/>
    <row r="396" ht="15.75" hidden="1" x14ac:dyDescent="0.25"/>
    <row r="397" ht="15.75" hidden="1" x14ac:dyDescent="0.25"/>
    <row r="398" ht="15.75" hidden="1" x14ac:dyDescent="0.25"/>
    <row r="399" ht="15.75" hidden="1" x14ac:dyDescent="0.25"/>
    <row r="400" ht="15.75" hidden="1" x14ac:dyDescent="0.25"/>
    <row r="401" ht="15.75" hidden="1" x14ac:dyDescent="0.25"/>
    <row r="402" ht="15.75" hidden="1" x14ac:dyDescent="0.25"/>
    <row r="403" ht="15.75" hidden="1" x14ac:dyDescent="0.25"/>
    <row r="404" ht="15.75" hidden="1" x14ac:dyDescent="0.25"/>
    <row r="405" ht="15.75" hidden="1" x14ac:dyDescent="0.25"/>
    <row r="406" ht="15.75" hidden="1" x14ac:dyDescent="0.25"/>
    <row r="407" ht="15.75" hidden="1" x14ac:dyDescent="0.25"/>
    <row r="408" ht="15.75" hidden="1" x14ac:dyDescent="0.25"/>
    <row r="409" ht="15.75" hidden="1" x14ac:dyDescent="0.25"/>
    <row r="410" ht="15.75" hidden="1" x14ac:dyDescent="0.25"/>
    <row r="411" ht="15.75" hidden="1" x14ac:dyDescent="0.25"/>
    <row r="412" ht="15.75" hidden="1" x14ac:dyDescent="0.25"/>
    <row r="413" ht="15.75" hidden="1" x14ac:dyDescent="0.25"/>
    <row r="414" ht="15.75" hidden="1" x14ac:dyDescent="0.25"/>
    <row r="415" ht="15.75" hidden="1" x14ac:dyDescent="0.25"/>
    <row r="416" ht="15.75" hidden="1" x14ac:dyDescent="0.25"/>
    <row r="417" ht="15.75" hidden="1" x14ac:dyDescent="0.25"/>
    <row r="418" ht="15.75" hidden="1" x14ac:dyDescent="0.25"/>
    <row r="419" ht="15.75" hidden="1" x14ac:dyDescent="0.25"/>
    <row r="420" ht="15.75" hidden="1" x14ac:dyDescent="0.25"/>
    <row r="421" ht="15.75" hidden="1" x14ac:dyDescent="0.25"/>
    <row r="422" ht="15.75" hidden="1" x14ac:dyDescent="0.25"/>
    <row r="423" ht="15.75" hidden="1" x14ac:dyDescent="0.25"/>
    <row r="424" ht="15.75" hidden="1" x14ac:dyDescent="0.25"/>
    <row r="425" ht="15.75" hidden="1" x14ac:dyDescent="0.25"/>
    <row r="426" ht="15.75" hidden="1" x14ac:dyDescent="0.25"/>
    <row r="427" ht="15.75" hidden="1" x14ac:dyDescent="0.25"/>
    <row r="428" ht="15.75" hidden="1" x14ac:dyDescent="0.25"/>
    <row r="429" ht="15.75" hidden="1" x14ac:dyDescent="0.25"/>
    <row r="430" ht="15.75" hidden="1" x14ac:dyDescent="0.25"/>
    <row r="431" ht="15.75" hidden="1" x14ac:dyDescent="0.25"/>
    <row r="432" ht="15.75" hidden="1" x14ac:dyDescent="0.25"/>
    <row r="433" ht="15.75" hidden="1" x14ac:dyDescent="0.25"/>
    <row r="434" ht="15.75" hidden="1" x14ac:dyDescent="0.25"/>
    <row r="435" ht="15.75" hidden="1" x14ac:dyDescent="0.25"/>
    <row r="436" ht="15.75" hidden="1" x14ac:dyDescent="0.25"/>
    <row r="437" ht="15.75" hidden="1" x14ac:dyDescent="0.25"/>
    <row r="438" ht="15.75" hidden="1" x14ac:dyDescent="0.25"/>
    <row r="439" ht="15.75" hidden="1" x14ac:dyDescent="0.25"/>
    <row r="440" ht="15.75" hidden="1" x14ac:dyDescent="0.25"/>
    <row r="441" ht="15.75" hidden="1" x14ac:dyDescent="0.25"/>
    <row r="442" ht="15.75" hidden="1" x14ac:dyDescent="0.25"/>
    <row r="443" ht="15.75" hidden="1" x14ac:dyDescent="0.25"/>
    <row r="444" ht="15.75" hidden="1" x14ac:dyDescent="0.25"/>
    <row r="445" ht="15.75" hidden="1" x14ac:dyDescent="0.25"/>
    <row r="446" ht="15.75" hidden="1" x14ac:dyDescent="0.25"/>
    <row r="447" ht="15.75" hidden="1" x14ac:dyDescent="0.25"/>
    <row r="448" ht="15.75" hidden="1" x14ac:dyDescent="0.25"/>
    <row r="449" ht="15.75" hidden="1" x14ac:dyDescent="0.25"/>
    <row r="450" ht="15.75" hidden="1" x14ac:dyDescent="0.25"/>
    <row r="451" ht="15.75" hidden="1" x14ac:dyDescent="0.25"/>
    <row r="452" ht="15.75" hidden="1" x14ac:dyDescent="0.25"/>
    <row r="453" ht="15.75" hidden="1" x14ac:dyDescent="0.25"/>
    <row r="454" ht="15.75" hidden="1" x14ac:dyDescent="0.25"/>
    <row r="455" ht="15.75" hidden="1" x14ac:dyDescent="0.25"/>
    <row r="456" ht="15.75" hidden="1" x14ac:dyDescent="0.25"/>
    <row r="457" ht="15.75" hidden="1" x14ac:dyDescent="0.25"/>
    <row r="458" ht="15.75" hidden="1" x14ac:dyDescent="0.25"/>
    <row r="459" ht="15.75" hidden="1" x14ac:dyDescent="0.25"/>
    <row r="460" ht="15.75" hidden="1" x14ac:dyDescent="0.25"/>
    <row r="461" ht="15.75" hidden="1" x14ac:dyDescent="0.25"/>
    <row r="462" ht="15.75" hidden="1" x14ac:dyDescent="0.25"/>
    <row r="463" ht="15.75" hidden="1" x14ac:dyDescent="0.25"/>
    <row r="464" ht="15.75" hidden="1" x14ac:dyDescent="0.25"/>
    <row r="465" ht="15.75" hidden="1" x14ac:dyDescent="0.25"/>
    <row r="466" ht="15.75" hidden="1" x14ac:dyDescent="0.25"/>
    <row r="467" ht="15.75" hidden="1" x14ac:dyDescent="0.25"/>
    <row r="468" ht="15.75" hidden="1" x14ac:dyDescent="0.25"/>
    <row r="469" ht="15.75" hidden="1" x14ac:dyDescent="0.25"/>
    <row r="470" ht="15.75" hidden="1" x14ac:dyDescent="0.25"/>
    <row r="471" ht="15.75" hidden="1" x14ac:dyDescent="0.25"/>
    <row r="472" ht="15.75" hidden="1" x14ac:dyDescent="0.25"/>
    <row r="473" ht="15.75" hidden="1" x14ac:dyDescent="0.25"/>
    <row r="474" ht="15.75" hidden="1" x14ac:dyDescent="0.25"/>
    <row r="475" ht="15.75" hidden="1" x14ac:dyDescent="0.25"/>
    <row r="476" ht="15.75" hidden="1" x14ac:dyDescent="0.25"/>
    <row r="477" ht="15.75" hidden="1" x14ac:dyDescent="0.25"/>
    <row r="478" ht="15.75" hidden="1" x14ac:dyDescent="0.25"/>
    <row r="479" ht="15.75" hidden="1" x14ac:dyDescent="0.25"/>
    <row r="480" ht="15.75" hidden="1" x14ac:dyDescent="0.25"/>
    <row r="481" ht="15.75" hidden="1" x14ac:dyDescent="0.25"/>
    <row r="482" ht="15.75" hidden="1" x14ac:dyDescent="0.25"/>
    <row r="483" ht="15.75" hidden="1" x14ac:dyDescent="0.25"/>
    <row r="484" ht="15.75" hidden="1" x14ac:dyDescent="0.25"/>
    <row r="485" ht="15.75" hidden="1" x14ac:dyDescent="0.25"/>
    <row r="486" ht="15.75" hidden="1" x14ac:dyDescent="0.25"/>
    <row r="487" ht="15.75" hidden="1" x14ac:dyDescent="0.25"/>
    <row r="488" ht="15.75" hidden="1" x14ac:dyDescent="0.25"/>
    <row r="489" ht="15.75" hidden="1" x14ac:dyDescent="0.25"/>
    <row r="490" ht="15.75" hidden="1" x14ac:dyDescent="0.25"/>
    <row r="491" ht="15.75" hidden="1" x14ac:dyDescent="0.25"/>
    <row r="492" ht="15.75" hidden="1" x14ac:dyDescent="0.25"/>
    <row r="493" ht="15.75" hidden="1" x14ac:dyDescent="0.25"/>
    <row r="494" ht="15.75" hidden="1" x14ac:dyDescent="0.25"/>
    <row r="495" ht="15.75" hidden="1" x14ac:dyDescent="0.25"/>
    <row r="496" ht="15.75" hidden="1" x14ac:dyDescent="0.25"/>
    <row r="497" ht="15.75" hidden="1" x14ac:dyDescent="0.25"/>
    <row r="498" ht="15.75" hidden="1" x14ac:dyDescent="0.25"/>
    <row r="499" ht="15.75" hidden="1" x14ac:dyDescent="0.25"/>
    <row r="500" ht="15.75" hidden="1" x14ac:dyDescent="0.25"/>
    <row r="501" ht="15.75" hidden="1" x14ac:dyDescent="0.25"/>
    <row r="502" ht="15.75" hidden="1" x14ac:dyDescent="0.25"/>
    <row r="503" ht="15.75" hidden="1" x14ac:dyDescent="0.25"/>
    <row r="504" ht="15.75" hidden="1" x14ac:dyDescent="0.25"/>
    <row r="505" ht="15.75" hidden="1" x14ac:dyDescent="0.25"/>
    <row r="506" ht="15.75" hidden="1" x14ac:dyDescent="0.25"/>
    <row r="507" ht="15.75" hidden="1" x14ac:dyDescent="0.25"/>
    <row r="508" ht="15.75" hidden="1" x14ac:dyDescent="0.25"/>
    <row r="509" ht="15.75" hidden="1" x14ac:dyDescent="0.25"/>
    <row r="510" ht="15.75" hidden="1" x14ac:dyDescent="0.25"/>
    <row r="511" ht="15.75" hidden="1" x14ac:dyDescent="0.25"/>
    <row r="512" ht="15.75" hidden="1" x14ac:dyDescent="0.25"/>
    <row r="513" ht="15.75" hidden="1" x14ac:dyDescent="0.25"/>
    <row r="514" ht="15.75" hidden="1" x14ac:dyDescent="0.25"/>
    <row r="515" ht="15.75" hidden="1" x14ac:dyDescent="0.25"/>
    <row r="516" ht="15.75" hidden="1" x14ac:dyDescent="0.25"/>
    <row r="517" ht="15.75" hidden="1" x14ac:dyDescent="0.25"/>
    <row r="518" ht="15.75" hidden="1" x14ac:dyDescent="0.25"/>
    <row r="519" ht="15.75" hidden="1" x14ac:dyDescent="0.25"/>
    <row r="520" ht="15.75" hidden="1" x14ac:dyDescent="0.25"/>
    <row r="521" ht="15.75" hidden="1" x14ac:dyDescent="0.25"/>
    <row r="522" ht="15.75" hidden="1" x14ac:dyDescent="0.25"/>
    <row r="523" ht="15.75" hidden="1" x14ac:dyDescent="0.25"/>
    <row r="524" ht="15.75" hidden="1" x14ac:dyDescent="0.25"/>
    <row r="525" ht="15.75" hidden="1" x14ac:dyDescent="0.25"/>
    <row r="526" ht="15.75" hidden="1" x14ac:dyDescent="0.25"/>
    <row r="527" ht="15.75" hidden="1" x14ac:dyDescent="0.25"/>
    <row r="528" ht="15.75" hidden="1" x14ac:dyDescent="0.25"/>
    <row r="529" ht="15.75" hidden="1" x14ac:dyDescent="0.25"/>
    <row r="530" ht="15.75" hidden="1" x14ac:dyDescent="0.25"/>
    <row r="531" ht="15.75" hidden="1" x14ac:dyDescent="0.25"/>
    <row r="532" ht="15.75" hidden="1" x14ac:dyDescent="0.25"/>
    <row r="533" ht="15.75" hidden="1" x14ac:dyDescent="0.25"/>
    <row r="534" ht="15.75" hidden="1" x14ac:dyDescent="0.25"/>
    <row r="535" ht="15.75" hidden="1" x14ac:dyDescent="0.25"/>
    <row r="536" ht="15.75" hidden="1" x14ac:dyDescent="0.25"/>
    <row r="537" ht="15.75" hidden="1" x14ac:dyDescent="0.25"/>
    <row r="538" ht="15.75" hidden="1" x14ac:dyDescent="0.25"/>
    <row r="539" ht="15.75" hidden="1" x14ac:dyDescent="0.25"/>
    <row r="540" ht="15.75" hidden="1" x14ac:dyDescent="0.25"/>
    <row r="541" ht="15.75" hidden="1" x14ac:dyDescent="0.25"/>
    <row r="542" ht="15.75" hidden="1" x14ac:dyDescent="0.25"/>
    <row r="543" ht="15.75" hidden="1" x14ac:dyDescent="0.25"/>
    <row r="544" ht="15.75" hidden="1" x14ac:dyDescent="0.25"/>
    <row r="545" ht="15.75" hidden="1" x14ac:dyDescent="0.25"/>
    <row r="546" ht="15.75" hidden="1" x14ac:dyDescent="0.25"/>
    <row r="547" ht="15.75" hidden="1" x14ac:dyDescent="0.25"/>
    <row r="548" ht="15.75" hidden="1" x14ac:dyDescent="0.25"/>
    <row r="549" ht="15.75" hidden="1" x14ac:dyDescent="0.25"/>
    <row r="550" ht="15.75" hidden="1" x14ac:dyDescent="0.25"/>
    <row r="551" ht="15.75" hidden="1" x14ac:dyDescent="0.25"/>
    <row r="552" ht="15.75" hidden="1" x14ac:dyDescent="0.25"/>
    <row r="553" ht="15.75" hidden="1" x14ac:dyDescent="0.25"/>
    <row r="554" ht="15.75" hidden="1" x14ac:dyDescent="0.25"/>
    <row r="555" ht="15.75" hidden="1" x14ac:dyDescent="0.25"/>
    <row r="556" ht="15.75" hidden="1" x14ac:dyDescent="0.25"/>
    <row r="557" ht="15.75" hidden="1" x14ac:dyDescent="0.25"/>
    <row r="558" ht="15.75" hidden="1" x14ac:dyDescent="0.25"/>
    <row r="559" ht="15.75" hidden="1" x14ac:dyDescent="0.25"/>
    <row r="560" ht="15.75" hidden="1" x14ac:dyDescent="0.25"/>
    <row r="561" ht="15.75" hidden="1" x14ac:dyDescent="0.25"/>
    <row r="562" ht="15.75" hidden="1" x14ac:dyDescent="0.25"/>
    <row r="563" ht="15.75" hidden="1" x14ac:dyDescent="0.25"/>
    <row r="564" ht="15.75" hidden="1" x14ac:dyDescent="0.25"/>
    <row r="565" ht="15.75" hidden="1" x14ac:dyDescent="0.25"/>
    <row r="566" ht="15.75" hidden="1" x14ac:dyDescent="0.25"/>
    <row r="567" ht="15.75" hidden="1" x14ac:dyDescent="0.25"/>
    <row r="568" ht="15.75" hidden="1" x14ac:dyDescent="0.25"/>
    <row r="569" ht="15.75" hidden="1" x14ac:dyDescent="0.25"/>
    <row r="570" ht="15.75" hidden="1" x14ac:dyDescent="0.25"/>
    <row r="571" ht="15.75" hidden="1" x14ac:dyDescent="0.25"/>
    <row r="572" ht="15.75" hidden="1" x14ac:dyDescent="0.25"/>
    <row r="573" ht="15.75" hidden="1" x14ac:dyDescent="0.25"/>
    <row r="574" ht="15.75" hidden="1" x14ac:dyDescent="0.25"/>
    <row r="575" ht="15.75" hidden="1" x14ac:dyDescent="0.25"/>
    <row r="576" ht="15.75" hidden="1" x14ac:dyDescent="0.25"/>
    <row r="577" ht="15.75" hidden="1" x14ac:dyDescent="0.25"/>
    <row r="578" ht="15.75" hidden="1" x14ac:dyDescent="0.25"/>
    <row r="579" ht="15.75" hidden="1" x14ac:dyDescent="0.25"/>
    <row r="580" ht="15.75" hidden="1" x14ac:dyDescent="0.25"/>
    <row r="581" ht="15.75" hidden="1" x14ac:dyDescent="0.25"/>
    <row r="582" ht="15.75" hidden="1" x14ac:dyDescent="0.25"/>
    <row r="583" ht="15.75" hidden="1" x14ac:dyDescent="0.25"/>
    <row r="584" ht="15.75" hidden="1" x14ac:dyDescent="0.25"/>
    <row r="585" ht="15.75" hidden="1" x14ac:dyDescent="0.25"/>
    <row r="586" ht="15.75" hidden="1" x14ac:dyDescent="0.25"/>
    <row r="587" ht="15.75" hidden="1" x14ac:dyDescent="0.25"/>
    <row r="588" ht="15.75" hidden="1" x14ac:dyDescent="0.25"/>
    <row r="589" ht="15.75" hidden="1" x14ac:dyDescent="0.25"/>
    <row r="590" ht="15.75" hidden="1" x14ac:dyDescent="0.25"/>
    <row r="591" ht="15.75" hidden="1" x14ac:dyDescent="0.25"/>
    <row r="592" ht="15.75" hidden="1" x14ac:dyDescent="0.25"/>
    <row r="593" ht="15.75" hidden="1" x14ac:dyDescent="0.25"/>
    <row r="594" ht="15.75" hidden="1" x14ac:dyDescent="0.25"/>
    <row r="595" ht="15.75" hidden="1" x14ac:dyDescent="0.25"/>
    <row r="596" ht="15.75" hidden="1" x14ac:dyDescent="0.25"/>
    <row r="597" ht="15.75" hidden="1" x14ac:dyDescent="0.25"/>
    <row r="598" ht="15.75" hidden="1" x14ac:dyDescent="0.25"/>
    <row r="599" ht="15.75" hidden="1" x14ac:dyDescent="0.25"/>
    <row r="600" ht="15.75" hidden="1" x14ac:dyDescent="0.25"/>
    <row r="601" ht="15.75" hidden="1" x14ac:dyDescent="0.25"/>
    <row r="602" ht="15.75" hidden="1" x14ac:dyDescent="0.25"/>
    <row r="603" ht="15.75" hidden="1" x14ac:dyDescent="0.25"/>
    <row r="604" ht="15.75" hidden="1" x14ac:dyDescent="0.25"/>
    <row r="605" ht="15.75" hidden="1" x14ac:dyDescent="0.25"/>
    <row r="606" ht="15.75" hidden="1" x14ac:dyDescent="0.25"/>
    <row r="607" ht="15.75" hidden="1" x14ac:dyDescent="0.25"/>
    <row r="608" ht="15.75" hidden="1" x14ac:dyDescent="0.25"/>
    <row r="609" ht="15.75" hidden="1" x14ac:dyDescent="0.25"/>
    <row r="610" ht="15.75" hidden="1" x14ac:dyDescent="0.25"/>
    <row r="611" ht="15.75" hidden="1" x14ac:dyDescent="0.25"/>
    <row r="612" ht="15.75" hidden="1" x14ac:dyDescent="0.25"/>
    <row r="613" ht="15.75" hidden="1" x14ac:dyDescent="0.25"/>
    <row r="614" ht="15.75" hidden="1" x14ac:dyDescent="0.25"/>
    <row r="615" ht="15.75" hidden="1" x14ac:dyDescent="0.25"/>
    <row r="616" ht="15.75" hidden="1" x14ac:dyDescent="0.25"/>
    <row r="617" ht="15.75" hidden="1" x14ac:dyDescent="0.25"/>
    <row r="618" ht="15.75" hidden="1" x14ac:dyDescent="0.25"/>
    <row r="619" ht="15.75" hidden="1" x14ac:dyDescent="0.25"/>
    <row r="620" ht="15.75" hidden="1" x14ac:dyDescent="0.25"/>
    <row r="621" ht="15.75" hidden="1" x14ac:dyDescent="0.25"/>
    <row r="622" ht="15.75" hidden="1" x14ac:dyDescent="0.25"/>
    <row r="623" ht="15.75" hidden="1" x14ac:dyDescent="0.25"/>
    <row r="624" ht="15.75" hidden="1" x14ac:dyDescent="0.25"/>
    <row r="625" ht="15.75" hidden="1" x14ac:dyDescent="0.25"/>
    <row r="626" ht="15.75" hidden="1" x14ac:dyDescent="0.25"/>
    <row r="627" ht="15.75" hidden="1" x14ac:dyDescent="0.25"/>
    <row r="628" ht="15.75" hidden="1" x14ac:dyDescent="0.25"/>
    <row r="629" ht="15.75" hidden="1" x14ac:dyDescent="0.25"/>
    <row r="630" ht="15.75" hidden="1" x14ac:dyDescent="0.25"/>
    <row r="631" ht="15.75" hidden="1" x14ac:dyDescent="0.25"/>
    <row r="632" ht="15.75" hidden="1" x14ac:dyDescent="0.25"/>
    <row r="633" ht="15.75" hidden="1" x14ac:dyDescent="0.25"/>
    <row r="634" ht="15.75" hidden="1" x14ac:dyDescent="0.25"/>
    <row r="635" ht="15.75" hidden="1" x14ac:dyDescent="0.25"/>
    <row r="636" ht="15.75" hidden="1" x14ac:dyDescent="0.25"/>
    <row r="637" ht="15.75" hidden="1" x14ac:dyDescent="0.25"/>
    <row r="638" ht="15.75" hidden="1" x14ac:dyDescent="0.25"/>
    <row r="639" ht="15.75" hidden="1" x14ac:dyDescent="0.25"/>
    <row r="640" ht="15.75" hidden="1" x14ac:dyDescent="0.25"/>
    <row r="641" ht="15.75" hidden="1" x14ac:dyDescent="0.25"/>
    <row r="642" ht="15.75" hidden="1" x14ac:dyDescent="0.25"/>
    <row r="643" ht="15.75" hidden="1" x14ac:dyDescent="0.25"/>
    <row r="644" ht="15.75" hidden="1" x14ac:dyDescent="0.25"/>
    <row r="645" ht="15.75" hidden="1" x14ac:dyDescent="0.25"/>
    <row r="646" ht="15.75" hidden="1" x14ac:dyDescent="0.25"/>
    <row r="647" ht="15.75" hidden="1" x14ac:dyDescent="0.25"/>
    <row r="648" ht="15.75" hidden="1" x14ac:dyDescent="0.25"/>
    <row r="649" ht="15.75" hidden="1" x14ac:dyDescent="0.25"/>
    <row r="650" ht="15.75" hidden="1" x14ac:dyDescent="0.25"/>
    <row r="651" ht="15.75" hidden="1" x14ac:dyDescent="0.25"/>
    <row r="652" ht="15.75" hidden="1" x14ac:dyDescent="0.25"/>
    <row r="653" ht="15.75" hidden="1" x14ac:dyDescent="0.25"/>
    <row r="654" ht="15.75" hidden="1" x14ac:dyDescent="0.25"/>
    <row r="655" ht="15.75" hidden="1" x14ac:dyDescent="0.25"/>
    <row r="656" ht="15.75" hidden="1" x14ac:dyDescent="0.25"/>
    <row r="657" ht="15.75" hidden="1" x14ac:dyDescent="0.25"/>
    <row r="658" ht="15.75" hidden="1" x14ac:dyDescent="0.25"/>
    <row r="659" ht="15.75" hidden="1" x14ac:dyDescent="0.25"/>
    <row r="660" ht="15.75" hidden="1" x14ac:dyDescent="0.25"/>
    <row r="661" ht="15.75" hidden="1" x14ac:dyDescent="0.25"/>
    <row r="662" ht="15.75" hidden="1" x14ac:dyDescent="0.25"/>
    <row r="663" ht="15.75" hidden="1" x14ac:dyDescent="0.25"/>
    <row r="664" ht="15.75" hidden="1" x14ac:dyDescent="0.25"/>
    <row r="665" ht="15.75" hidden="1" x14ac:dyDescent="0.25"/>
    <row r="666" ht="15.75" hidden="1" x14ac:dyDescent="0.25"/>
    <row r="667" ht="15.75" hidden="1" x14ac:dyDescent="0.25"/>
    <row r="668" ht="15.75" hidden="1" x14ac:dyDescent="0.25"/>
    <row r="669" ht="15.75" hidden="1" x14ac:dyDescent="0.25"/>
    <row r="670" ht="15.75" hidden="1" x14ac:dyDescent="0.25"/>
    <row r="671" ht="15.75" hidden="1" x14ac:dyDescent="0.25"/>
    <row r="672" ht="15.75" hidden="1" x14ac:dyDescent="0.25"/>
    <row r="673" ht="15.75" hidden="1" x14ac:dyDescent="0.25"/>
    <row r="674" ht="15.75" hidden="1" x14ac:dyDescent="0.25"/>
    <row r="675" ht="15.75" hidden="1" x14ac:dyDescent="0.25"/>
    <row r="676" ht="15.75" hidden="1" x14ac:dyDescent="0.25"/>
    <row r="677" ht="15.75" hidden="1" x14ac:dyDescent="0.25"/>
    <row r="678" ht="15.75" hidden="1" x14ac:dyDescent="0.25"/>
    <row r="679" ht="15.75" hidden="1" x14ac:dyDescent="0.25"/>
    <row r="680" ht="15.75" hidden="1" x14ac:dyDescent="0.25"/>
    <row r="681" ht="15.75" hidden="1" x14ac:dyDescent="0.25"/>
    <row r="682" ht="15.75" hidden="1" x14ac:dyDescent="0.25"/>
    <row r="683" ht="15.75" hidden="1" x14ac:dyDescent="0.25"/>
    <row r="684" ht="15.75" hidden="1" x14ac:dyDescent="0.25"/>
    <row r="685" ht="15.75" hidden="1" x14ac:dyDescent="0.25"/>
    <row r="686" ht="15.75" hidden="1" x14ac:dyDescent="0.25"/>
    <row r="687" ht="15.75" hidden="1" x14ac:dyDescent="0.25"/>
    <row r="688" ht="15.75" hidden="1" x14ac:dyDescent="0.25"/>
    <row r="689" ht="15.75" hidden="1" x14ac:dyDescent="0.25"/>
    <row r="690" ht="15.75" hidden="1" x14ac:dyDescent="0.25"/>
    <row r="691" ht="15.75" hidden="1" x14ac:dyDescent="0.25"/>
    <row r="692" ht="15.75" hidden="1" x14ac:dyDescent="0.25"/>
    <row r="693" ht="15.75" hidden="1" x14ac:dyDescent="0.25"/>
    <row r="694" ht="15.75" hidden="1" x14ac:dyDescent="0.25"/>
    <row r="695" ht="15.75" hidden="1" x14ac:dyDescent="0.25"/>
    <row r="696" ht="15.75" hidden="1" x14ac:dyDescent="0.25"/>
    <row r="697" ht="15.75" hidden="1" x14ac:dyDescent="0.25"/>
    <row r="698" ht="15.75" hidden="1" x14ac:dyDescent="0.25"/>
    <row r="699" ht="15.75" hidden="1" x14ac:dyDescent="0.25"/>
    <row r="700" ht="15.75" hidden="1" x14ac:dyDescent="0.25"/>
    <row r="701" ht="15.75" hidden="1" x14ac:dyDescent="0.25"/>
    <row r="702" ht="15.75" hidden="1" x14ac:dyDescent="0.25"/>
    <row r="703" ht="15.75" hidden="1" x14ac:dyDescent="0.25"/>
    <row r="704" ht="15.75" hidden="1" x14ac:dyDescent="0.25"/>
    <row r="705" ht="15.75" hidden="1" x14ac:dyDescent="0.25"/>
    <row r="706" ht="15.75" hidden="1" x14ac:dyDescent="0.25"/>
    <row r="707" ht="15.75" hidden="1" x14ac:dyDescent="0.25"/>
    <row r="708" ht="15.75" hidden="1" x14ac:dyDescent="0.25"/>
    <row r="709" ht="15.75" hidden="1" x14ac:dyDescent="0.25"/>
    <row r="710" ht="15.75" hidden="1" x14ac:dyDescent="0.25"/>
    <row r="711" ht="15.75" hidden="1" x14ac:dyDescent="0.25"/>
    <row r="712" ht="15.75" hidden="1" x14ac:dyDescent="0.25"/>
    <row r="713" ht="15.75" hidden="1" x14ac:dyDescent="0.25"/>
    <row r="714" ht="15.75" hidden="1" x14ac:dyDescent="0.25"/>
    <row r="715" ht="15.75" hidden="1" x14ac:dyDescent="0.25"/>
    <row r="716" ht="15.75" hidden="1" x14ac:dyDescent="0.25"/>
    <row r="717" ht="15.75" hidden="1" x14ac:dyDescent="0.25"/>
    <row r="718" ht="15.75" hidden="1" x14ac:dyDescent="0.25"/>
    <row r="719" ht="15.75" hidden="1" x14ac:dyDescent="0.25"/>
    <row r="720" ht="15.75" hidden="1" x14ac:dyDescent="0.25"/>
    <row r="721" ht="15.75" hidden="1" x14ac:dyDescent="0.25"/>
    <row r="722" ht="15.75" hidden="1" x14ac:dyDescent="0.25"/>
    <row r="723" ht="15.75" hidden="1" x14ac:dyDescent="0.25"/>
    <row r="724" ht="15.75" hidden="1" x14ac:dyDescent="0.25"/>
    <row r="725" ht="15.75" hidden="1" x14ac:dyDescent="0.25"/>
    <row r="726" ht="15.75" hidden="1" x14ac:dyDescent="0.25"/>
    <row r="727" ht="15.75" hidden="1" x14ac:dyDescent="0.25"/>
    <row r="728" ht="15.75" hidden="1" x14ac:dyDescent="0.25"/>
    <row r="729" ht="15.75" hidden="1" x14ac:dyDescent="0.25"/>
    <row r="730" ht="15.75" hidden="1" x14ac:dyDescent="0.25"/>
    <row r="731" ht="15.75" hidden="1" x14ac:dyDescent="0.25"/>
    <row r="732" ht="15.75" hidden="1" x14ac:dyDescent="0.25"/>
    <row r="733" ht="15.75" hidden="1" x14ac:dyDescent="0.25"/>
    <row r="734" ht="15.75" hidden="1" x14ac:dyDescent="0.25"/>
    <row r="735" ht="15.75" hidden="1" x14ac:dyDescent="0.25"/>
    <row r="736" ht="15.75" hidden="1" x14ac:dyDescent="0.25"/>
    <row r="737" ht="15.75" hidden="1" x14ac:dyDescent="0.25"/>
    <row r="738" ht="15.75" hidden="1" x14ac:dyDescent="0.25"/>
    <row r="739" ht="15.75" hidden="1" x14ac:dyDescent="0.25"/>
    <row r="740" ht="15.75" hidden="1" x14ac:dyDescent="0.25"/>
    <row r="741" ht="15.75" hidden="1" x14ac:dyDescent="0.25"/>
    <row r="742" ht="15.75" hidden="1" x14ac:dyDescent="0.25"/>
    <row r="743" ht="15.75" hidden="1" x14ac:dyDescent="0.25"/>
    <row r="744" ht="15.75" hidden="1" x14ac:dyDescent="0.25"/>
    <row r="745" ht="15.75" hidden="1" x14ac:dyDescent="0.25"/>
    <row r="746" ht="15.75" hidden="1" x14ac:dyDescent="0.25"/>
    <row r="747" ht="15.75" hidden="1" x14ac:dyDescent="0.25"/>
    <row r="748" ht="15.75" hidden="1" x14ac:dyDescent="0.25"/>
    <row r="749" ht="15.75" hidden="1" x14ac:dyDescent="0.25"/>
    <row r="750" ht="15.75" hidden="1" x14ac:dyDescent="0.25"/>
    <row r="751" ht="15.75" hidden="1" x14ac:dyDescent="0.25"/>
    <row r="752" ht="15.75" hidden="1" x14ac:dyDescent="0.25"/>
    <row r="753" ht="15.75" hidden="1" x14ac:dyDescent="0.25"/>
    <row r="754" ht="15.75" hidden="1" x14ac:dyDescent="0.25"/>
    <row r="755" ht="15.75" hidden="1" x14ac:dyDescent="0.25"/>
    <row r="756" ht="15.75" hidden="1" x14ac:dyDescent="0.25"/>
    <row r="757" ht="15.75" hidden="1" x14ac:dyDescent="0.25"/>
    <row r="758" ht="15.75" hidden="1" x14ac:dyDescent="0.25"/>
    <row r="759" ht="15.75" hidden="1" x14ac:dyDescent="0.25"/>
    <row r="760" ht="15.75" hidden="1" x14ac:dyDescent="0.25"/>
    <row r="761" ht="15.75" hidden="1" x14ac:dyDescent="0.25"/>
    <row r="762" ht="15.75" hidden="1" x14ac:dyDescent="0.25"/>
    <row r="763" ht="15.75" hidden="1" x14ac:dyDescent="0.25"/>
    <row r="764" ht="15.75" hidden="1" x14ac:dyDescent="0.25"/>
    <row r="765" ht="15.75" hidden="1" x14ac:dyDescent="0.25"/>
    <row r="766" ht="15.75" hidden="1" x14ac:dyDescent="0.25"/>
    <row r="767" ht="15.75" hidden="1" x14ac:dyDescent="0.25"/>
    <row r="768" ht="15.75" hidden="1" x14ac:dyDescent="0.25"/>
    <row r="769" ht="15.75" hidden="1" x14ac:dyDescent="0.25"/>
    <row r="770" ht="15.75" hidden="1" x14ac:dyDescent="0.25"/>
    <row r="771" ht="15.75" hidden="1" x14ac:dyDescent="0.25"/>
    <row r="772" ht="15.75" hidden="1" x14ac:dyDescent="0.25"/>
    <row r="773" ht="15.75" hidden="1" x14ac:dyDescent="0.25"/>
    <row r="774" ht="15.75" hidden="1" x14ac:dyDescent="0.25"/>
    <row r="775" ht="15.75" hidden="1" x14ac:dyDescent="0.25"/>
    <row r="776" ht="15.75" hidden="1" x14ac:dyDescent="0.25"/>
    <row r="777" ht="15.75" hidden="1" x14ac:dyDescent="0.25"/>
    <row r="778" ht="15.75" hidden="1" x14ac:dyDescent="0.25"/>
    <row r="779" ht="15.75" hidden="1" x14ac:dyDescent="0.25"/>
    <row r="780" ht="15.75" hidden="1" x14ac:dyDescent="0.25"/>
    <row r="781" ht="15.75" hidden="1" x14ac:dyDescent="0.25"/>
    <row r="782" ht="15.75" hidden="1" x14ac:dyDescent="0.25"/>
    <row r="783" ht="15.75" hidden="1" x14ac:dyDescent="0.25"/>
    <row r="784" ht="15.75" hidden="1" x14ac:dyDescent="0.25"/>
    <row r="785" ht="15.75" hidden="1" x14ac:dyDescent="0.25"/>
    <row r="786" ht="15.75" hidden="1" x14ac:dyDescent="0.25"/>
    <row r="787" ht="15.75" hidden="1" x14ac:dyDescent="0.25"/>
    <row r="788" ht="15.75" hidden="1" x14ac:dyDescent="0.25"/>
    <row r="789" ht="15.75" hidden="1" x14ac:dyDescent="0.25"/>
    <row r="790" ht="15.75" hidden="1" x14ac:dyDescent="0.25"/>
    <row r="791" ht="15.75" hidden="1" x14ac:dyDescent="0.25"/>
    <row r="792" ht="15.75" hidden="1" x14ac:dyDescent="0.25"/>
    <row r="793" ht="15.75" hidden="1" x14ac:dyDescent="0.25"/>
    <row r="794" ht="15.75" hidden="1" x14ac:dyDescent="0.25"/>
    <row r="795" ht="15.75" hidden="1" x14ac:dyDescent="0.25"/>
    <row r="796" ht="15.75" hidden="1" x14ac:dyDescent="0.25"/>
    <row r="797" ht="15.75" hidden="1" x14ac:dyDescent="0.25"/>
    <row r="798" ht="15.75" hidden="1" x14ac:dyDescent="0.25"/>
    <row r="799" ht="15.75" hidden="1" x14ac:dyDescent="0.25"/>
    <row r="800" ht="15.75" hidden="1" x14ac:dyDescent="0.25"/>
    <row r="801" ht="15.75" hidden="1" x14ac:dyDescent="0.25"/>
    <row r="802" ht="15.75" hidden="1" x14ac:dyDescent="0.25"/>
    <row r="803" ht="15.75" hidden="1" x14ac:dyDescent="0.25"/>
    <row r="804" ht="15.75" hidden="1" x14ac:dyDescent="0.25"/>
    <row r="805" ht="15.75" hidden="1" x14ac:dyDescent="0.25"/>
    <row r="806" ht="15.75" hidden="1" x14ac:dyDescent="0.25"/>
    <row r="807" ht="15.75" hidden="1" x14ac:dyDescent="0.25"/>
    <row r="808" ht="15.75" hidden="1" x14ac:dyDescent="0.25"/>
    <row r="809" ht="15.75" hidden="1" x14ac:dyDescent="0.25"/>
    <row r="810" ht="15.75" hidden="1" x14ac:dyDescent="0.25"/>
    <row r="811" ht="15.75" hidden="1" x14ac:dyDescent="0.25"/>
    <row r="812" ht="15.75" hidden="1" x14ac:dyDescent="0.25"/>
    <row r="813" ht="15.75" hidden="1" x14ac:dyDescent="0.25"/>
    <row r="814" ht="15.75" hidden="1" x14ac:dyDescent="0.25"/>
    <row r="815" ht="15.75" hidden="1" x14ac:dyDescent="0.25"/>
    <row r="816" ht="15.75" hidden="1" x14ac:dyDescent="0.25"/>
    <row r="817" ht="15.75" hidden="1" x14ac:dyDescent="0.25"/>
    <row r="818" ht="15.75" hidden="1" x14ac:dyDescent="0.25"/>
    <row r="819" ht="15.75" hidden="1" x14ac:dyDescent="0.25"/>
    <row r="820" ht="15.75" hidden="1" x14ac:dyDescent="0.25"/>
    <row r="821" ht="15.75" hidden="1" x14ac:dyDescent="0.25"/>
    <row r="822" ht="15.75" hidden="1" x14ac:dyDescent="0.25"/>
    <row r="823" ht="15.75" hidden="1" x14ac:dyDescent="0.25"/>
    <row r="824" ht="15.75" hidden="1" x14ac:dyDescent="0.25"/>
    <row r="825" ht="15.75" hidden="1" x14ac:dyDescent="0.25"/>
    <row r="826" ht="15.75" hidden="1" x14ac:dyDescent="0.25"/>
    <row r="827" ht="15.75" hidden="1" x14ac:dyDescent="0.25"/>
    <row r="828" ht="15.75" hidden="1" x14ac:dyDescent="0.25"/>
    <row r="829" ht="15.75" hidden="1" x14ac:dyDescent="0.25"/>
    <row r="830" ht="15.75" hidden="1" x14ac:dyDescent="0.25"/>
    <row r="831" ht="15.75" hidden="1" x14ac:dyDescent="0.25"/>
    <row r="832" ht="15.75" hidden="1" x14ac:dyDescent="0.25"/>
    <row r="833" ht="15.75" hidden="1" x14ac:dyDescent="0.25"/>
    <row r="834" ht="15.75" hidden="1" x14ac:dyDescent="0.25"/>
    <row r="835" ht="15.75" hidden="1" x14ac:dyDescent="0.25"/>
    <row r="836" ht="15.75" hidden="1" x14ac:dyDescent="0.25"/>
    <row r="837" ht="15.75" hidden="1" x14ac:dyDescent="0.25"/>
    <row r="838" ht="15.75" hidden="1" x14ac:dyDescent="0.25"/>
    <row r="839" ht="15.75" hidden="1" x14ac:dyDescent="0.25"/>
    <row r="840" ht="15.75" hidden="1" x14ac:dyDescent="0.25"/>
    <row r="841" ht="15.75" hidden="1" x14ac:dyDescent="0.25"/>
    <row r="842" ht="15.75" hidden="1" x14ac:dyDescent="0.25"/>
    <row r="843" ht="15.75" hidden="1" x14ac:dyDescent="0.25"/>
    <row r="844" ht="15.75" hidden="1" x14ac:dyDescent="0.25"/>
    <row r="845" ht="15.75" hidden="1" x14ac:dyDescent="0.25"/>
    <row r="846" ht="15.75" hidden="1" x14ac:dyDescent="0.25"/>
    <row r="847" ht="15.75" hidden="1" x14ac:dyDescent="0.25"/>
    <row r="848" ht="15.75" hidden="1" x14ac:dyDescent="0.25"/>
    <row r="849" ht="15.75" hidden="1" x14ac:dyDescent="0.25"/>
    <row r="850" ht="15.75" hidden="1" x14ac:dyDescent="0.25"/>
    <row r="851" ht="15.75" hidden="1" x14ac:dyDescent="0.25"/>
    <row r="852" ht="15.75" hidden="1" x14ac:dyDescent="0.25"/>
    <row r="853" ht="15.75" hidden="1" x14ac:dyDescent="0.25"/>
    <row r="854" ht="15.75" hidden="1" x14ac:dyDescent="0.25"/>
    <row r="855" ht="15.75" hidden="1" x14ac:dyDescent="0.25"/>
    <row r="856" ht="15.75" hidden="1" x14ac:dyDescent="0.25"/>
    <row r="857" ht="15.75" hidden="1" x14ac:dyDescent="0.25"/>
    <row r="858" ht="15.75" hidden="1" x14ac:dyDescent="0.25"/>
    <row r="859" ht="15.75" hidden="1" x14ac:dyDescent="0.25"/>
    <row r="860" ht="15.75" hidden="1" x14ac:dyDescent="0.25"/>
    <row r="861" ht="15.75" hidden="1" x14ac:dyDescent="0.25"/>
    <row r="862" ht="15.75" hidden="1" x14ac:dyDescent="0.25"/>
    <row r="863" ht="15.75" hidden="1" x14ac:dyDescent="0.25"/>
    <row r="864" ht="15.75" hidden="1" x14ac:dyDescent="0.25"/>
    <row r="865" ht="15.75" hidden="1" x14ac:dyDescent="0.25"/>
    <row r="866" ht="15.75" hidden="1" x14ac:dyDescent="0.25"/>
    <row r="867" ht="15.75" hidden="1" x14ac:dyDescent="0.25"/>
    <row r="868" ht="15.75" hidden="1" x14ac:dyDescent="0.25"/>
    <row r="869" ht="15.75" hidden="1" x14ac:dyDescent="0.25"/>
    <row r="870" ht="15.75" hidden="1" x14ac:dyDescent="0.25"/>
    <row r="871" ht="15.75" hidden="1" x14ac:dyDescent="0.25"/>
    <row r="872" ht="15.75" hidden="1" x14ac:dyDescent="0.25"/>
    <row r="873" ht="15.75" hidden="1" x14ac:dyDescent="0.25"/>
    <row r="874" ht="15.75" hidden="1" x14ac:dyDescent="0.25"/>
    <row r="875" ht="15.75" hidden="1" x14ac:dyDescent="0.25"/>
    <row r="876" ht="15.75" hidden="1" x14ac:dyDescent="0.25"/>
    <row r="877" ht="15.75" hidden="1" x14ac:dyDescent="0.25"/>
    <row r="878" ht="15.75" hidden="1" x14ac:dyDescent="0.25"/>
    <row r="879" ht="15.75" hidden="1" x14ac:dyDescent="0.25"/>
    <row r="880" ht="15.75" hidden="1" x14ac:dyDescent="0.25"/>
    <row r="881" ht="15.75" hidden="1" x14ac:dyDescent="0.25"/>
    <row r="882" ht="15.75" hidden="1" x14ac:dyDescent="0.25"/>
    <row r="883" ht="15.75" hidden="1" x14ac:dyDescent="0.25"/>
    <row r="884" ht="15.75" hidden="1" x14ac:dyDescent="0.25"/>
    <row r="885" ht="15.75" hidden="1" x14ac:dyDescent="0.25"/>
    <row r="886" ht="15.75" hidden="1" x14ac:dyDescent="0.25"/>
    <row r="887" ht="15.75" hidden="1" x14ac:dyDescent="0.25"/>
    <row r="888" ht="15.75" hidden="1" x14ac:dyDescent="0.25"/>
    <row r="889" ht="15.75" hidden="1" x14ac:dyDescent="0.25"/>
    <row r="890" ht="15.75" hidden="1" x14ac:dyDescent="0.25"/>
    <row r="891" ht="15.75" hidden="1" x14ac:dyDescent="0.25"/>
    <row r="892" ht="15.75" hidden="1" x14ac:dyDescent="0.25"/>
    <row r="893" ht="15.75" hidden="1" x14ac:dyDescent="0.25"/>
    <row r="894" ht="15.75" hidden="1" x14ac:dyDescent="0.25"/>
    <row r="895" ht="15.75" hidden="1" x14ac:dyDescent="0.25"/>
    <row r="896" ht="15.75" hidden="1" x14ac:dyDescent="0.25"/>
    <row r="897" ht="15.75" hidden="1" x14ac:dyDescent="0.25"/>
    <row r="898" ht="15.75" hidden="1" x14ac:dyDescent="0.25"/>
    <row r="899" ht="15.75" hidden="1" x14ac:dyDescent="0.25"/>
    <row r="900" ht="15.75" hidden="1" x14ac:dyDescent="0.25"/>
    <row r="901" ht="15.75" hidden="1" x14ac:dyDescent="0.25"/>
    <row r="902" ht="15.75" hidden="1" x14ac:dyDescent="0.25"/>
    <row r="903" ht="15.75" hidden="1" x14ac:dyDescent="0.25"/>
    <row r="904" ht="15.75" hidden="1" x14ac:dyDescent="0.25"/>
    <row r="905" ht="15.75" hidden="1" x14ac:dyDescent="0.25"/>
    <row r="906" ht="15.75" hidden="1" x14ac:dyDescent="0.25"/>
    <row r="907" ht="15.75" hidden="1" x14ac:dyDescent="0.25"/>
    <row r="908" ht="15.75" hidden="1" x14ac:dyDescent="0.25"/>
    <row r="909" ht="15.75" hidden="1" x14ac:dyDescent="0.25"/>
    <row r="910" ht="15.75" hidden="1" x14ac:dyDescent="0.25"/>
    <row r="911" ht="15.75" hidden="1" x14ac:dyDescent="0.25"/>
    <row r="912" ht="15.75" hidden="1" x14ac:dyDescent="0.25"/>
    <row r="913" ht="15.75" hidden="1" x14ac:dyDescent="0.25"/>
    <row r="914" ht="15.75" hidden="1" x14ac:dyDescent="0.25"/>
    <row r="915" ht="15.75" hidden="1" x14ac:dyDescent="0.25"/>
    <row r="916" ht="15.75" hidden="1" x14ac:dyDescent="0.25"/>
    <row r="917" ht="15.75" hidden="1" x14ac:dyDescent="0.25"/>
    <row r="918" ht="15.75" hidden="1" x14ac:dyDescent="0.25"/>
    <row r="919" ht="15.75" hidden="1" x14ac:dyDescent="0.25"/>
    <row r="920" ht="15.75" hidden="1" x14ac:dyDescent="0.25"/>
    <row r="921" ht="15.75" hidden="1" x14ac:dyDescent="0.25"/>
    <row r="922" ht="15.75" hidden="1" x14ac:dyDescent="0.25"/>
    <row r="923" ht="15.75" hidden="1" x14ac:dyDescent="0.25"/>
    <row r="924" ht="15.75" hidden="1" x14ac:dyDescent="0.25"/>
    <row r="925" ht="15.75" hidden="1" x14ac:dyDescent="0.25"/>
    <row r="926" ht="15.75" hidden="1" x14ac:dyDescent="0.25"/>
    <row r="927" ht="15.75" hidden="1" x14ac:dyDescent="0.25"/>
    <row r="928" ht="15.75" hidden="1" x14ac:dyDescent="0.25"/>
    <row r="929" ht="15.75" hidden="1" x14ac:dyDescent="0.25"/>
    <row r="930" ht="15.75" hidden="1" x14ac:dyDescent="0.25"/>
    <row r="931" ht="15.75" hidden="1" x14ac:dyDescent="0.25"/>
    <row r="932" ht="15.75" hidden="1" x14ac:dyDescent="0.25"/>
    <row r="933" ht="15.75" hidden="1" x14ac:dyDescent="0.25"/>
    <row r="934" ht="15.75" hidden="1" x14ac:dyDescent="0.25"/>
    <row r="935" ht="15.75" hidden="1" x14ac:dyDescent="0.25"/>
    <row r="936" ht="15.75" hidden="1" x14ac:dyDescent="0.25"/>
    <row r="937" ht="15.75" hidden="1" x14ac:dyDescent="0.25"/>
    <row r="938" ht="15.75" hidden="1" x14ac:dyDescent="0.25"/>
    <row r="939" ht="15.75" hidden="1" x14ac:dyDescent="0.25"/>
    <row r="940" ht="15.75" hidden="1" x14ac:dyDescent="0.25"/>
    <row r="941" ht="15.75" hidden="1" x14ac:dyDescent="0.25"/>
    <row r="942" ht="15.75" hidden="1" x14ac:dyDescent="0.25"/>
    <row r="943" ht="15.75" hidden="1" x14ac:dyDescent="0.25"/>
    <row r="944" ht="15.75" hidden="1" x14ac:dyDescent="0.25"/>
    <row r="945" ht="15.75" hidden="1" x14ac:dyDescent="0.25"/>
    <row r="946" ht="15.75" hidden="1" x14ac:dyDescent="0.25"/>
    <row r="947" ht="15.75" hidden="1" x14ac:dyDescent="0.25"/>
    <row r="948" ht="15.75" hidden="1" x14ac:dyDescent="0.25"/>
    <row r="949" ht="15.75" hidden="1" x14ac:dyDescent="0.25"/>
    <row r="950" ht="15.75" hidden="1" x14ac:dyDescent="0.25"/>
    <row r="951" ht="15.75" hidden="1" x14ac:dyDescent="0.25"/>
    <row r="952" ht="15.75" hidden="1" x14ac:dyDescent="0.25"/>
    <row r="953" ht="15.75" hidden="1" x14ac:dyDescent="0.25"/>
    <row r="954" ht="15.75" hidden="1" x14ac:dyDescent="0.25"/>
    <row r="955" ht="15.75" hidden="1" x14ac:dyDescent="0.25"/>
    <row r="956" ht="15.75" hidden="1" x14ac:dyDescent="0.25"/>
    <row r="957" ht="15.75" hidden="1" x14ac:dyDescent="0.25"/>
    <row r="958" ht="15.75" hidden="1" x14ac:dyDescent="0.25"/>
    <row r="959" ht="15.75" hidden="1" x14ac:dyDescent="0.25"/>
    <row r="960" ht="15.75" hidden="1" x14ac:dyDescent="0.25"/>
    <row r="961" ht="15.75" hidden="1" x14ac:dyDescent="0.25"/>
    <row r="962" ht="15.75" hidden="1" x14ac:dyDescent="0.25"/>
    <row r="963" ht="15.75" hidden="1" x14ac:dyDescent="0.25"/>
    <row r="964" ht="15.75" hidden="1" x14ac:dyDescent="0.25"/>
    <row r="965" ht="15.75" hidden="1" x14ac:dyDescent="0.25"/>
    <row r="966" ht="15.75" hidden="1" x14ac:dyDescent="0.25"/>
    <row r="967" ht="15.75" hidden="1" x14ac:dyDescent="0.25"/>
    <row r="968" ht="15.75" hidden="1" x14ac:dyDescent="0.25"/>
    <row r="969" ht="15.75" hidden="1" x14ac:dyDescent="0.25"/>
    <row r="970" ht="15.75" hidden="1" x14ac:dyDescent="0.25"/>
    <row r="971" ht="15.75" hidden="1" x14ac:dyDescent="0.25"/>
    <row r="972" ht="15.75" hidden="1" x14ac:dyDescent="0.25"/>
    <row r="973" ht="15.75" hidden="1" x14ac:dyDescent="0.25"/>
    <row r="974" ht="15.75" hidden="1" x14ac:dyDescent="0.25"/>
    <row r="975" ht="15.75" hidden="1" x14ac:dyDescent="0.25"/>
    <row r="976" ht="15.75" hidden="1" x14ac:dyDescent="0.25"/>
    <row r="977" ht="15.75" hidden="1" x14ac:dyDescent="0.25"/>
    <row r="978" ht="15.75" hidden="1" x14ac:dyDescent="0.25"/>
    <row r="979" ht="15.75" hidden="1" x14ac:dyDescent="0.25"/>
    <row r="980" ht="15.75" hidden="1" x14ac:dyDescent="0.25"/>
    <row r="981" ht="15.75" hidden="1" x14ac:dyDescent="0.25"/>
    <row r="982" ht="15.75" hidden="1" x14ac:dyDescent="0.25"/>
    <row r="983" ht="15.75" hidden="1" x14ac:dyDescent="0.25"/>
    <row r="984" ht="15.75" hidden="1" x14ac:dyDescent="0.25"/>
    <row r="985" ht="15.75" hidden="1" x14ac:dyDescent="0.25"/>
    <row r="986" ht="15.75" hidden="1" x14ac:dyDescent="0.25"/>
    <row r="987" ht="15.75" hidden="1" x14ac:dyDescent="0.25"/>
    <row r="988" ht="15.75" hidden="1" x14ac:dyDescent="0.25"/>
    <row r="989" ht="15.75" hidden="1" x14ac:dyDescent="0.25"/>
    <row r="990" ht="15.75" hidden="1" x14ac:dyDescent="0.25"/>
    <row r="991" ht="15.75" hidden="1" x14ac:dyDescent="0.25"/>
    <row r="992" ht="15.75" hidden="1" x14ac:dyDescent="0.25"/>
    <row r="993" ht="15.75" hidden="1" x14ac:dyDescent="0.25"/>
    <row r="994" ht="15.75" hidden="1" x14ac:dyDescent="0.25"/>
    <row r="995" ht="15.75" hidden="1" x14ac:dyDescent="0.25"/>
    <row r="996" ht="15.75" hidden="1" x14ac:dyDescent="0.25"/>
    <row r="997" ht="15.75" hidden="1" x14ac:dyDescent="0.25"/>
    <row r="998" ht="15.75" hidden="1" x14ac:dyDescent="0.25"/>
    <row r="999" ht="15.75" hidden="1" x14ac:dyDescent="0.25"/>
    <row r="1000" ht="15.75" hidden="1" x14ac:dyDescent="0.25"/>
    <row r="1001" ht="15.75" hidden="1" x14ac:dyDescent="0.25"/>
    <row r="1002" ht="15.75" hidden="1" x14ac:dyDescent="0.25"/>
    <row r="1003" ht="15.75" hidden="1" x14ac:dyDescent="0.25"/>
    <row r="1004" ht="15.75" hidden="1" x14ac:dyDescent="0.25"/>
    <row r="1005" ht="15.75" hidden="1" x14ac:dyDescent="0.25"/>
    <row r="1006" ht="15.75" hidden="1" x14ac:dyDescent="0.25"/>
    <row r="1007" ht="15.75" hidden="1" x14ac:dyDescent="0.25"/>
    <row r="1008" ht="15.75" hidden="1" x14ac:dyDescent="0.25"/>
    <row r="1009" ht="15.75" hidden="1" x14ac:dyDescent="0.25"/>
    <row r="1010" ht="15.75" hidden="1" x14ac:dyDescent="0.25"/>
    <row r="1011" ht="15.75" hidden="1" x14ac:dyDescent="0.25"/>
    <row r="1012" ht="15.75" hidden="1" x14ac:dyDescent="0.25"/>
    <row r="1013" ht="15.75" hidden="1" x14ac:dyDescent="0.25"/>
    <row r="1014" ht="15.75" hidden="1" x14ac:dyDescent="0.25"/>
    <row r="1015" ht="15.75" hidden="1" x14ac:dyDescent="0.25"/>
    <row r="1016" ht="15.75" hidden="1" x14ac:dyDescent="0.25"/>
    <row r="1017" ht="15.75" hidden="1" x14ac:dyDescent="0.25"/>
    <row r="1018" ht="15.75" hidden="1" x14ac:dyDescent="0.25"/>
    <row r="1019" ht="15.75" hidden="1" x14ac:dyDescent="0.25"/>
    <row r="1020" ht="15.75" hidden="1" x14ac:dyDescent="0.25"/>
    <row r="1021" ht="15.75" hidden="1" x14ac:dyDescent="0.25"/>
    <row r="1022" ht="15.75" hidden="1" x14ac:dyDescent="0.25"/>
    <row r="1023" ht="15.75" hidden="1" x14ac:dyDescent="0.25"/>
    <row r="1024" ht="15.75" hidden="1" x14ac:dyDescent="0.25"/>
    <row r="1025" ht="15.75" hidden="1" x14ac:dyDescent="0.25"/>
    <row r="1026" ht="15.75" hidden="1" x14ac:dyDescent="0.25"/>
    <row r="1027" ht="15.75" hidden="1" x14ac:dyDescent="0.25"/>
    <row r="1028" ht="15.75" hidden="1" x14ac:dyDescent="0.25"/>
    <row r="1029" ht="15.75" hidden="1" x14ac:dyDescent="0.25"/>
    <row r="1030" ht="15.75" hidden="1" x14ac:dyDescent="0.25"/>
    <row r="1031" ht="15.75" hidden="1" x14ac:dyDescent="0.25"/>
    <row r="1032" ht="15.75" hidden="1" x14ac:dyDescent="0.25"/>
    <row r="1033" ht="15.75" hidden="1" x14ac:dyDescent="0.25"/>
    <row r="1034" ht="15.75" hidden="1" x14ac:dyDescent="0.25"/>
    <row r="1035" ht="15.75" hidden="1" x14ac:dyDescent="0.25"/>
    <row r="1036" ht="15.75" hidden="1" x14ac:dyDescent="0.25"/>
    <row r="1037" ht="15.75" hidden="1" x14ac:dyDescent="0.25"/>
    <row r="1038" ht="15.75" hidden="1" x14ac:dyDescent="0.25"/>
    <row r="1039" ht="15.75" hidden="1" x14ac:dyDescent="0.25"/>
    <row r="1040" ht="15.75" hidden="1" x14ac:dyDescent="0.25"/>
    <row r="1041" ht="15.75" hidden="1" x14ac:dyDescent="0.25"/>
    <row r="1042" ht="15.75" hidden="1" x14ac:dyDescent="0.25"/>
    <row r="1043" ht="15.75" hidden="1" x14ac:dyDescent="0.25"/>
    <row r="1044" ht="15.75" hidden="1" x14ac:dyDescent="0.25"/>
    <row r="1045" ht="15.75" hidden="1" x14ac:dyDescent="0.25"/>
    <row r="1046" ht="15.75" hidden="1" x14ac:dyDescent="0.25"/>
    <row r="1047" ht="15.75" hidden="1" x14ac:dyDescent="0.25"/>
    <row r="1048" ht="15.75" hidden="1" x14ac:dyDescent="0.25"/>
    <row r="1049" ht="15.75" hidden="1" x14ac:dyDescent="0.25"/>
    <row r="1050" ht="15.75" hidden="1" x14ac:dyDescent="0.25"/>
    <row r="1051" ht="15.75" hidden="1" x14ac:dyDescent="0.25"/>
    <row r="1052" ht="15.75" hidden="1" x14ac:dyDescent="0.25"/>
    <row r="1053" ht="15.75" hidden="1" x14ac:dyDescent="0.25"/>
    <row r="1054" ht="15.75" hidden="1" x14ac:dyDescent="0.25"/>
    <row r="1055" ht="15.75" hidden="1" x14ac:dyDescent="0.25"/>
    <row r="1056" ht="15.75" hidden="1" x14ac:dyDescent="0.25"/>
    <row r="1057" ht="15.75" hidden="1" x14ac:dyDescent="0.25"/>
    <row r="1058" ht="15.75" hidden="1" x14ac:dyDescent="0.25"/>
    <row r="1059" ht="15.75" hidden="1" x14ac:dyDescent="0.25"/>
    <row r="1060" ht="15.75" hidden="1" x14ac:dyDescent="0.25"/>
    <row r="1061" ht="15.75" hidden="1" x14ac:dyDescent="0.25"/>
    <row r="1062" ht="15.75" hidden="1" x14ac:dyDescent="0.25"/>
    <row r="1063" ht="15.75" hidden="1" x14ac:dyDescent="0.25"/>
    <row r="1064" ht="15.75" hidden="1" x14ac:dyDescent="0.25"/>
    <row r="1065" ht="15.75" hidden="1" x14ac:dyDescent="0.25"/>
    <row r="1066" ht="15.75" hidden="1" x14ac:dyDescent="0.25"/>
    <row r="1067" ht="15.75" hidden="1" x14ac:dyDescent="0.25"/>
    <row r="1068" ht="15.75" hidden="1" x14ac:dyDescent="0.25"/>
    <row r="1069" ht="15.75" hidden="1" x14ac:dyDescent="0.25"/>
    <row r="1070" ht="15.75" hidden="1" x14ac:dyDescent="0.25"/>
    <row r="1071" ht="15.75" hidden="1" x14ac:dyDescent="0.25"/>
    <row r="1072" ht="15.75" hidden="1" x14ac:dyDescent="0.25"/>
    <row r="1073" ht="15.75" hidden="1" x14ac:dyDescent="0.25"/>
    <row r="1074" ht="15.75" hidden="1" x14ac:dyDescent="0.25"/>
    <row r="1075" ht="15.75" hidden="1" x14ac:dyDescent="0.25"/>
    <row r="1076" ht="15.75" hidden="1" x14ac:dyDescent="0.25"/>
    <row r="1077" ht="15.75" hidden="1" x14ac:dyDescent="0.25"/>
    <row r="1078" ht="15.75" hidden="1" x14ac:dyDescent="0.25"/>
    <row r="1079" ht="15.75" hidden="1" x14ac:dyDescent="0.25"/>
    <row r="1080" ht="15.75" hidden="1" x14ac:dyDescent="0.25"/>
    <row r="1081" ht="15.75" hidden="1" x14ac:dyDescent="0.25"/>
    <row r="1082" ht="15.75" hidden="1" x14ac:dyDescent="0.25"/>
    <row r="1083" ht="15.75" hidden="1" x14ac:dyDescent="0.25"/>
    <row r="1084" ht="15.75" hidden="1" x14ac:dyDescent="0.25"/>
    <row r="1085" ht="15.75" hidden="1" x14ac:dyDescent="0.25"/>
    <row r="1086" ht="15.75" hidden="1" x14ac:dyDescent="0.25"/>
    <row r="1087" ht="15.75" hidden="1" x14ac:dyDescent="0.25"/>
    <row r="1088" ht="15.75" hidden="1" x14ac:dyDescent="0.25"/>
    <row r="1089" ht="15.75" hidden="1" x14ac:dyDescent="0.25"/>
    <row r="1090" ht="15.75" hidden="1" x14ac:dyDescent="0.25"/>
    <row r="1091" ht="15.75" hidden="1" x14ac:dyDescent="0.25"/>
    <row r="1092" ht="15.75" hidden="1" x14ac:dyDescent="0.25"/>
    <row r="1093" ht="15.75" hidden="1" x14ac:dyDescent="0.25"/>
    <row r="1094" ht="15.75" hidden="1" x14ac:dyDescent="0.25"/>
    <row r="1095" ht="15.75" hidden="1" x14ac:dyDescent="0.25"/>
    <row r="1096" ht="15.75" hidden="1" x14ac:dyDescent="0.25"/>
    <row r="1097" ht="15.75" hidden="1" x14ac:dyDescent="0.25"/>
    <row r="1098" ht="15.75" hidden="1" x14ac:dyDescent="0.25"/>
    <row r="1099" ht="15.75" hidden="1" x14ac:dyDescent="0.25"/>
    <row r="1100" ht="15.75" hidden="1" x14ac:dyDescent="0.25"/>
    <row r="1101" ht="15.75" hidden="1" x14ac:dyDescent="0.25"/>
    <row r="1102" ht="15.75" hidden="1" x14ac:dyDescent="0.25"/>
    <row r="1103" ht="15.75" hidden="1" x14ac:dyDescent="0.25"/>
    <row r="1104" ht="15.75" hidden="1" x14ac:dyDescent="0.25"/>
    <row r="1105" ht="15.75" hidden="1" x14ac:dyDescent="0.25"/>
    <row r="1106" ht="15.75" hidden="1" x14ac:dyDescent="0.25"/>
    <row r="1107" ht="15.75" hidden="1" x14ac:dyDescent="0.25"/>
    <row r="1108" ht="15.75" hidden="1" x14ac:dyDescent="0.25"/>
    <row r="1109" ht="15.75" hidden="1" x14ac:dyDescent="0.25"/>
    <row r="1110" ht="15.75" hidden="1" x14ac:dyDescent="0.25"/>
    <row r="1111" ht="15.75" hidden="1" x14ac:dyDescent="0.25"/>
    <row r="1112" ht="15.75" hidden="1" x14ac:dyDescent="0.25"/>
    <row r="1113" ht="15.75" hidden="1" x14ac:dyDescent="0.25"/>
    <row r="1114" ht="15.75" hidden="1" x14ac:dyDescent="0.25"/>
    <row r="1115" ht="15.75" hidden="1" x14ac:dyDescent="0.25"/>
    <row r="1116" ht="15.75" hidden="1" x14ac:dyDescent="0.25"/>
    <row r="1117" ht="15.75" hidden="1" x14ac:dyDescent="0.25"/>
    <row r="1118" ht="15.75" hidden="1" x14ac:dyDescent="0.25"/>
    <row r="1119" ht="15.75" hidden="1" x14ac:dyDescent="0.25"/>
    <row r="1120" ht="15.75" hidden="1" x14ac:dyDescent="0.25"/>
    <row r="1121" ht="15.75" hidden="1" x14ac:dyDescent="0.25"/>
    <row r="1122" ht="15.75" hidden="1" x14ac:dyDescent="0.25"/>
    <row r="1123" ht="15.75" hidden="1" x14ac:dyDescent="0.25"/>
    <row r="1124" ht="15.75" hidden="1" x14ac:dyDescent="0.25"/>
    <row r="1125" ht="15.75" hidden="1" x14ac:dyDescent="0.25"/>
    <row r="1126" ht="15.75" hidden="1" x14ac:dyDescent="0.25"/>
    <row r="1127" ht="15.75" hidden="1" x14ac:dyDescent="0.25"/>
    <row r="1128" ht="15.75" hidden="1" x14ac:dyDescent="0.25"/>
    <row r="1129" ht="15.75" hidden="1" x14ac:dyDescent="0.25"/>
    <row r="1130" ht="15.75" hidden="1" x14ac:dyDescent="0.25"/>
    <row r="1131" ht="15.75" hidden="1" x14ac:dyDescent="0.25"/>
    <row r="1132" ht="15.75" hidden="1" x14ac:dyDescent="0.25"/>
    <row r="1133" ht="15.75" hidden="1" x14ac:dyDescent="0.25"/>
    <row r="1134" ht="15.75" hidden="1" x14ac:dyDescent="0.25"/>
    <row r="1135" ht="15.75" hidden="1" x14ac:dyDescent="0.25"/>
    <row r="1136" ht="15.75" hidden="1" x14ac:dyDescent="0.25"/>
    <row r="1137" ht="15.75" hidden="1" x14ac:dyDescent="0.25"/>
    <row r="1138" ht="15.75" hidden="1" x14ac:dyDescent="0.25"/>
    <row r="1139" ht="15.75" hidden="1" x14ac:dyDescent="0.25"/>
    <row r="1140" ht="15.75" hidden="1" x14ac:dyDescent="0.25"/>
    <row r="1141" ht="15.75" hidden="1" x14ac:dyDescent="0.25"/>
    <row r="1142" ht="15.75" hidden="1" x14ac:dyDescent="0.25"/>
    <row r="1143" ht="15.75" hidden="1" x14ac:dyDescent="0.25"/>
    <row r="1144" ht="15.75" hidden="1" x14ac:dyDescent="0.25"/>
    <row r="1145" ht="15.75" hidden="1" x14ac:dyDescent="0.25"/>
    <row r="1146" ht="15.75" hidden="1" x14ac:dyDescent="0.25"/>
    <row r="1147" ht="15.75" hidden="1" x14ac:dyDescent="0.25"/>
    <row r="1148" ht="15.75" hidden="1" x14ac:dyDescent="0.25"/>
    <row r="1149" ht="15.75" hidden="1" x14ac:dyDescent="0.25"/>
    <row r="1150" ht="15.75" hidden="1" x14ac:dyDescent="0.25"/>
    <row r="1151" ht="15.75" hidden="1" x14ac:dyDescent="0.25"/>
    <row r="1152" ht="15.75" hidden="1" x14ac:dyDescent="0.25"/>
    <row r="1153" ht="15.75" hidden="1" x14ac:dyDescent="0.25"/>
    <row r="1154" ht="15.75" hidden="1" x14ac:dyDescent="0.25"/>
    <row r="1155" ht="15.75" hidden="1" x14ac:dyDescent="0.25"/>
    <row r="1156" ht="15.75" hidden="1" x14ac:dyDescent="0.25"/>
    <row r="1157" ht="15.75" hidden="1" x14ac:dyDescent="0.25"/>
    <row r="1158" ht="15.75" hidden="1" x14ac:dyDescent="0.25"/>
    <row r="1159" ht="15.75" hidden="1" x14ac:dyDescent="0.25"/>
    <row r="1160" ht="15.75" hidden="1" x14ac:dyDescent="0.25"/>
    <row r="1161" ht="15.75" hidden="1" x14ac:dyDescent="0.25"/>
    <row r="1162" ht="15.75" hidden="1" x14ac:dyDescent="0.25"/>
    <row r="1163" ht="15.75" hidden="1" x14ac:dyDescent="0.25"/>
    <row r="1164" ht="15.75" hidden="1" x14ac:dyDescent="0.25"/>
    <row r="1165" ht="15.75" hidden="1" x14ac:dyDescent="0.25"/>
    <row r="1166" ht="15.75" hidden="1" x14ac:dyDescent="0.25"/>
    <row r="1167" ht="15.75" hidden="1" x14ac:dyDescent="0.25"/>
    <row r="1168" ht="15.75" hidden="1" x14ac:dyDescent="0.25"/>
    <row r="1169" ht="15.75" hidden="1" x14ac:dyDescent="0.25"/>
    <row r="1170" ht="15.75" hidden="1" x14ac:dyDescent="0.25"/>
    <row r="1171" ht="15.75" hidden="1" x14ac:dyDescent="0.25"/>
    <row r="1172" ht="15.75" hidden="1" x14ac:dyDescent="0.25"/>
    <row r="1173" ht="15.75" hidden="1" x14ac:dyDescent="0.25"/>
    <row r="1174" ht="15.75" hidden="1" x14ac:dyDescent="0.25"/>
    <row r="1175" ht="15.75" hidden="1" x14ac:dyDescent="0.25"/>
    <row r="1176" ht="15.75" hidden="1" x14ac:dyDescent="0.25"/>
    <row r="1177" ht="15.75" hidden="1" x14ac:dyDescent="0.25"/>
    <row r="1178" ht="15.75" hidden="1" x14ac:dyDescent="0.25"/>
    <row r="1179" ht="15.75" hidden="1" x14ac:dyDescent="0.25"/>
    <row r="1180" ht="15.75" hidden="1" x14ac:dyDescent="0.25"/>
    <row r="1181" ht="15.75" hidden="1" x14ac:dyDescent="0.25"/>
    <row r="1182" ht="15.75" hidden="1" x14ac:dyDescent="0.25"/>
    <row r="1183" ht="15.75" hidden="1" x14ac:dyDescent="0.25"/>
    <row r="1184" ht="15.75" hidden="1" x14ac:dyDescent="0.25"/>
    <row r="1185" ht="15.75" hidden="1" x14ac:dyDescent="0.25"/>
    <row r="1186" ht="15.75" hidden="1" x14ac:dyDescent="0.25"/>
    <row r="1187" ht="15.75" hidden="1" x14ac:dyDescent="0.25"/>
    <row r="1188" ht="15.75" hidden="1" x14ac:dyDescent="0.25"/>
    <row r="1189" ht="15.75" hidden="1" x14ac:dyDescent="0.25"/>
    <row r="1190" ht="15.75" hidden="1" x14ac:dyDescent="0.25"/>
    <row r="1191" ht="15.75" hidden="1" x14ac:dyDescent="0.25"/>
    <row r="1192" ht="15.75" hidden="1" x14ac:dyDescent="0.25"/>
    <row r="1193" ht="15.75" hidden="1" x14ac:dyDescent="0.25"/>
    <row r="1194" ht="15.75" hidden="1" x14ac:dyDescent="0.25"/>
    <row r="1195" ht="15.75" hidden="1" x14ac:dyDescent="0.25"/>
    <row r="1196" ht="15.75" hidden="1" x14ac:dyDescent="0.25"/>
    <row r="1197" ht="15.75" hidden="1" x14ac:dyDescent="0.25"/>
    <row r="1198" ht="15.75" hidden="1" x14ac:dyDescent="0.25"/>
    <row r="1199" ht="15.75" hidden="1" x14ac:dyDescent="0.25"/>
    <row r="1200" ht="15.75" hidden="1" x14ac:dyDescent="0.25"/>
    <row r="1201" ht="15.75" hidden="1" x14ac:dyDescent="0.25"/>
    <row r="1202" ht="15.75" hidden="1" x14ac:dyDescent="0.25"/>
    <row r="1203" ht="15.75" hidden="1" x14ac:dyDescent="0.25"/>
    <row r="1204" ht="15.75" hidden="1" x14ac:dyDescent="0.25"/>
    <row r="1205" ht="15.75" hidden="1" x14ac:dyDescent="0.25"/>
    <row r="1206" ht="15.75" hidden="1" x14ac:dyDescent="0.25"/>
    <row r="1207" ht="15.75" hidden="1" x14ac:dyDescent="0.25"/>
    <row r="1208" ht="15.75" hidden="1" x14ac:dyDescent="0.25"/>
    <row r="1209" ht="15.75" hidden="1" x14ac:dyDescent="0.25"/>
    <row r="1210" ht="15.75" hidden="1" x14ac:dyDescent="0.25"/>
    <row r="1211" ht="15.75" hidden="1" x14ac:dyDescent="0.25"/>
    <row r="1212" ht="15.75" hidden="1" x14ac:dyDescent="0.25"/>
    <row r="1213" ht="15.75" hidden="1" x14ac:dyDescent="0.25"/>
    <row r="1214" ht="15.75" hidden="1" x14ac:dyDescent="0.25"/>
    <row r="1215" ht="15.75" hidden="1" x14ac:dyDescent="0.25"/>
    <row r="1216" ht="15.75" hidden="1" x14ac:dyDescent="0.25"/>
    <row r="1217" ht="15.75" hidden="1" x14ac:dyDescent="0.25"/>
    <row r="1218" ht="15.75" hidden="1" x14ac:dyDescent="0.25"/>
    <row r="1219" ht="15.75" hidden="1" x14ac:dyDescent="0.25"/>
    <row r="1220" ht="15.75" hidden="1" x14ac:dyDescent="0.25"/>
    <row r="1221" ht="15.75" hidden="1" x14ac:dyDescent="0.25"/>
    <row r="1222" ht="15.75" hidden="1" x14ac:dyDescent="0.25"/>
    <row r="1223" ht="15.75" hidden="1" x14ac:dyDescent="0.25"/>
    <row r="1224" ht="15.75" hidden="1" x14ac:dyDescent="0.25"/>
    <row r="1225" ht="15.75" hidden="1" x14ac:dyDescent="0.25"/>
    <row r="1226" ht="15.75" hidden="1" x14ac:dyDescent="0.25"/>
    <row r="1227" ht="15.75" hidden="1" x14ac:dyDescent="0.25"/>
    <row r="1228" ht="15.75" hidden="1" x14ac:dyDescent="0.25"/>
    <row r="1229" ht="15.75" hidden="1" x14ac:dyDescent="0.25"/>
    <row r="1230" ht="15.75" hidden="1" x14ac:dyDescent="0.25"/>
    <row r="1231" ht="15.75" hidden="1" x14ac:dyDescent="0.25"/>
    <row r="1232" ht="15.75" hidden="1" x14ac:dyDescent="0.25"/>
    <row r="1233" ht="15.75" hidden="1" x14ac:dyDescent="0.25"/>
    <row r="1234" ht="15.75" hidden="1" x14ac:dyDescent="0.25"/>
    <row r="1235" ht="15.75" hidden="1" x14ac:dyDescent="0.25"/>
    <row r="1236" ht="15.75" hidden="1" x14ac:dyDescent="0.25"/>
    <row r="1237" ht="15.75" hidden="1" x14ac:dyDescent="0.25"/>
    <row r="1238" ht="15.75" hidden="1" x14ac:dyDescent="0.25"/>
    <row r="1239" ht="15.75" hidden="1" x14ac:dyDescent="0.25"/>
    <row r="1240" ht="15.75" hidden="1" x14ac:dyDescent="0.25"/>
    <row r="1241" ht="15.75" hidden="1" x14ac:dyDescent="0.25"/>
    <row r="1242" ht="15.75" hidden="1" x14ac:dyDescent="0.25"/>
    <row r="1243" ht="15.75" hidden="1" x14ac:dyDescent="0.25"/>
    <row r="1244" ht="15.75" hidden="1" x14ac:dyDescent="0.25"/>
    <row r="1245" ht="15.75" hidden="1" x14ac:dyDescent="0.25"/>
    <row r="1246" ht="15.75" hidden="1" x14ac:dyDescent="0.25"/>
    <row r="1247" ht="15.75" hidden="1" x14ac:dyDescent="0.25"/>
    <row r="1248" ht="15.75" hidden="1" x14ac:dyDescent="0.25"/>
    <row r="1249" ht="15.75" hidden="1" x14ac:dyDescent="0.25"/>
    <row r="1250" ht="15.75" hidden="1" x14ac:dyDescent="0.25"/>
    <row r="1251" ht="15.75" hidden="1" x14ac:dyDescent="0.25"/>
    <row r="1252" ht="15.75" hidden="1" x14ac:dyDescent="0.25"/>
    <row r="1253" ht="15.75" hidden="1" x14ac:dyDescent="0.25"/>
    <row r="1254" ht="15.75" hidden="1" x14ac:dyDescent="0.25"/>
    <row r="1255" ht="15.75" hidden="1" x14ac:dyDescent="0.25"/>
    <row r="1256" ht="15.75" hidden="1" x14ac:dyDescent="0.25"/>
    <row r="1257" ht="15.75" hidden="1" x14ac:dyDescent="0.25"/>
    <row r="1258" ht="15.75" hidden="1" x14ac:dyDescent="0.25"/>
    <row r="1259" ht="15.75" hidden="1" x14ac:dyDescent="0.25"/>
    <row r="1260" ht="15.75" hidden="1" x14ac:dyDescent="0.25"/>
    <row r="1261" ht="15.75" hidden="1" x14ac:dyDescent="0.25"/>
    <row r="1262" ht="15.75" hidden="1" x14ac:dyDescent="0.25"/>
    <row r="1263" ht="15.75" hidden="1" x14ac:dyDescent="0.25"/>
    <row r="1264" ht="15.75" hidden="1" x14ac:dyDescent="0.25"/>
    <row r="1265" ht="15.75" hidden="1" x14ac:dyDescent="0.25"/>
    <row r="1266" ht="15.75" hidden="1" x14ac:dyDescent="0.25"/>
    <row r="1267" ht="15.75" hidden="1" x14ac:dyDescent="0.25"/>
    <row r="1268" ht="15.75" hidden="1" x14ac:dyDescent="0.25"/>
    <row r="1269" ht="15.75" hidden="1" x14ac:dyDescent="0.25"/>
    <row r="1270" ht="15.75" hidden="1" x14ac:dyDescent="0.25"/>
    <row r="1271" ht="15.75" hidden="1" x14ac:dyDescent="0.25"/>
    <row r="1272" ht="15.75" hidden="1" x14ac:dyDescent="0.25"/>
    <row r="1273" ht="15.75" hidden="1" x14ac:dyDescent="0.25"/>
    <row r="1274" ht="15.75" hidden="1" x14ac:dyDescent="0.25"/>
    <row r="1275" ht="15.75" hidden="1" x14ac:dyDescent="0.25"/>
    <row r="1276" ht="15.75" hidden="1" x14ac:dyDescent="0.25"/>
    <row r="1277" ht="15.75" hidden="1" x14ac:dyDescent="0.25"/>
    <row r="1278" ht="15.75" hidden="1" x14ac:dyDescent="0.25"/>
    <row r="1279" ht="15.75" hidden="1" x14ac:dyDescent="0.25"/>
    <row r="1280" ht="15.75" hidden="1" x14ac:dyDescent="0.25"/>
    <row r="1281" ht="15.75" hidden="1" x14ac:dyDescent="0.25"/>
    <row r="1282" ht="15.75" hidden="1" x14ac:dyDescent="0.25"/>
    <row r="1283" ht="15.75" hidden="1" x14ac:dyDescent="0.25"/>
    <row r="1284" ht="15.75" hidden="1" x14ac:dyDescent="0.25"/>
    <row r="1285" ht="15.75" hidden="1" x14ac:dyDescent="0.25"/>
    <row r="1286" ht="15.75" hidden="1" x14ac:dyDescent="0.25"/>
    <row r="1287" ht="15.75" hidden="1" x14ac:dyDescent="0.25"/>
    <row r="1288" ht="15.75" hidden="1" x14ac:dyDescent="0.25"/>
    <row r="1289" ht="15.75" hidden="1" x14ac:dyDescent="0.25"/>
    <row r="1290" ht="15.75" hidden="1" x14ac:dyDescent="0.25"/>
    <row r="1291" ht="15.75" hidden="1" x14ac:dyDescent="0.25"/>
    <row r="1292" ht="15.75" hidden="1" x14ac:dyDescent="0.25"/>
    <row r="1293" ht="15.75" hidden="1" x14ac:dyDescent="0.25"/>
    <row r="1294" ht="15.75" hidden="1" x14ac:dyDescent="0.25"/>
    <row r="1295" ht="15.75" hidden="1" x14ac:dyDescent="0.25"/>
    <row r="1296" ht="15.75" hidden="1" x14ac:dyDescent="0.25"/>
    <row r="1297" ht="15.75" hidden="1" x14ac:dyDescent="0.25"/>
    <row r="1298" ht="15.75" hidden="1" x14ac:dyDescent="0.25"/>
    <row r="1299" ht="15.75" hidden="1" x14ac:dyDescent="0.25"/>
    <row r="1300" ht="15.75" hidden="1" x14ac:dyDescent="0.25"/>
    <row r="1301" ht="15.75" hidden="1" x14ac:dyDescent="0.25"/>
    <row r="1302" ht="15.75" hidden="1" x14ac:dyDescent="0.25"/>
    <row r="1303" ht="15.75" hidden="1" x14ac:dyDescent="0.25"/>
    <row r="1304" ht="15.75" hidden="1" x14ac:dyDescent="0.25"/>
    <row r="1305" ht="15.75" hidden="1" x14ac:dyDescent="0.25"/>
    <row r="1306" ht="15.75" hidden="1" x14ac:dyDescent="0.25"/>
    <row r="1307" ht="15.75" hidden="1" x14ac:dyDescent="0.25"/>
    <row r="1308" ht="15.75" hidden="1" x14ac:dyDescent="0.25"/>
    <row r="1309" ht="15.75" hidden="1" x14ac:dyDescent="0.25"/>
    <row r="1310" ht="15.75" hidden="1" x14ac:dyDescent="0.25"/>
    <row r="1311" ht="15.75" hidden="1" x14ac:dyDescent="0.25"/>
    <row r="1312" ht="15.75" hidden="1" x14ac:dyDescent="0.25"/>
    <row r="1313" ht="15.75" hidden="1" x14ac:dyDescent="0.25"/>
    <row r="1314" ht="15.75" hidden="1" x14ac:dyDescent="0.25"/>
    <row r="1315" ht="15.75" hidden="1" x14ac:dyDescent="0.25"/>
    <row r="1316" ht="15.75" hidden="1" x14ac:dyDescent="0.25"/>
    <row r="1317" ht="15.75" hidden="1" x14ac:dyDescent="0.25"/>
    <row r="1318" ht="15.75" hidden="1" x14ac:dyDescent="0.25"/>
    <row r="1319" ht="15.75" hidden="1" x14ac:dyDescent="0.25"/>
    <row r="1320" ht="15.75" hidden="1" x14ac:dyDescent="0.25"/>
    <row r="1321" ht="15.75" hidden="1" x14ac:dyDescent="0.25"/>
    <row r="1322" ht="15.75" hidden="1" x14ac:dyDescent="0.25"/>
    <row r="1323" ht="15.75" hidden="1" x14ac:dyDescent="0.25"/>
    <row r="1324" ht="15.75" hidden="1" x14ac:dyDescent="0.25"/>
    <row r="1325" ht="15.75" hidden="1" x14ac:dyDescent="0.25"/>
    <row r="1326" ht="15.75" hidden="1" x14ac:dyDescent="0.25"/>
    <row r="1327" ht="15.75" hidden="1" x14ac:dyDescent="0.25"/>
    <row r="1328" ht="15.75" hidden="1" x14ac:dyDescent="0.25"/>
    <row r="1329" ht="15.75" hidden="1" x14ac:dyDescent="0.25"/>
    <row r="1330" ht="15.75" hidden="1" x14ac:dyDescent="0.25"/>
    <row r="1331" ht="15.75" hidden="1" x14ac:dyDescent="0.25"/>
    <row r="1332" ht="15.75" hidden="1" x14ac:dyDescent="0.25"/>
    <row r="1333" ht="15.75" hidden="1" x14ac:dyDescent="0.25"/>
    <row r="1334" ht="15.75" hidden="1" x14ac:dyDescent="0.25"/>
    <row r="1335" ht="15.75" hidden="1" x14ac:dyDescent="0.25"/>
    <row r="1336" ht="15.75" hidden="1" x14ac:dyDescent="0.25"/>
    <row r="1337" ht="15.75" hidden="1" x14ac:dyDescent="0.25"/>
    <row r="1338" ht="15.75" hidden="1" x14ac:dyDescent="0.25"/>
    <row r="1339" ht="15.75" hidden="1" x14ac:dyDescent="0.25"/>
    <row r="1340" ht="15.75" hidden="1" x14ac:dyDescent="0.25"/>
    <row r="1341" ht="15.75" hidden="1" x14ac:dyDescent="0.25"/>
    <row r="1342" ht="15.75" hidden="1" x14ac:dyDescent="0.25"/>
    <row r="1343" ht="15.75" hidden="1" x14ac:dyDescent="0.25"/>
    <row r="1344" ht="15.75" hidden="1" x14ac:dyDescent="0.25"/>
    <row r="1345" ht="15.75" hidden="1" x14ac:dyDescent="0.25"/>
    <row r="1346" ht="15.75" hidden="1" x14ac:dyDescent="0.25"/>
    <row r="1347" ht="15.75" hidden="1" x14ac:dyDescent="0.25"/>
    <row r="1348" ht="15.75" hidden="1" x14ac:dyDescent="0.25"/>
    <row r="1349" ht="15.75" hidden="1" x14ac:dyDescent="0.25"/>
    <row r="1350" ht="15.75" hidden="1" x14ac:dyDescent="0.25"/>
    <row r="1351" ht="15.75" hidden="1" x14ac:dyDescent="0.25"/>
    <row r="1352" ht="15.75" hidden="1" x14ac:dyDescent="0.25"/>
    <row r="1353" ht="15.75" hidden="1" x14ac:dyDescent="0.25"/>
    <row r="1354" ht="15.75" hidden="1" x14ac:dyDescent="0.25"/>
    <row r="1355" ht="15.75" hidden="1" x14ac:dyDescent="0.25"/>
    <row r="1356" ht="15.75" hidden="1" x14ac:dyDescent="0.25"/>
    <row r="1357" ht="15.75" hidden="1" x14ac:dyDescent="0.25"/>
    <row r="1358" ht="15.75" hidden="1" x14ac:dyDescent="0.25"/>
    <row r="1359" ht="15.75" hidden="1" x14ac:dyDescent="0.25"/>
    <row r="1360" ht="15.75" hidden="1" x14ac:dyDescent="0.25"/>
    <row r="1361" ht="15.75" hidden="1" x14ac:dyDescent="0.25"/>
    <row r="1362" ht="15.75" hidden="1" x14ac:dyDescent="0.25"/>
    <row r="1363" ht="15.75" hidden="1" x14ac:dyDescent="0.25"/>
    <row r="1364" ht="15.75" hidden="1" x14ac:dyDescent="0.25"/>
    <row r="1365" ht="15.75" hidden="1" x14ac:dyDescent="0.25"/>
    <row r="1366" ht="15.75" hidden="1" x14ac:dyDescent="0.25"/>
    <row r="1367" ht="15.75" hidden="1" x14ac:dyDescent="0.25"/>
    <row r="1368" ht="15.75" hidden="1" x14ac:dyDescent="0.25"/>
    <row r="1369" ht="15.75" hidden="1" x14ac:dyDescent="0.25"/>
    <row r="1370" ht="15.75" hidden="1" x14ac:dyDescent="0.25"/>
    <row r="1371" ht="15.75" hidden="1" x14ac:dyDescent="0.25"/>
    <row r="1372" ht="15.75" hidden="1" x14ac:dyDescent="0.25"/>
    <row r="1373" ht="15.75" hidden="1" x14ac:dyDescent="0.25"/>
    <row r="1374" ht="15.75" hidden="1" x14ac:dyDescent="0.25"/>
    <row r="1375" ht="15.75" hidden="1" x14ac:dyDescent="0.25"/>
    <row r="1376" ht="15.75" hidden="1" x14ac:dyDescent="0.25"/>
    <row r="1377" ht="15.75" hidden="1" x14ac:dyDescent="0.25"/>
    <row r="1378" ht="15.75" hidden="1" x14ac:dyDescent="0.25"/>
    <row r="1379" ht="15.75" hidden="1" x14ac:dyDescent="0.25"/>
    <row r="1380" ht="15.75" hidden="1" x14ac:dyDescent="0.25"/>
    <row r="1381" ht="15.75" hidden="1" x14ac:dyDescent="0.25"/>
    <row r="1382" ht="15.75" hidden="1" x14ac:dyDescent="0.25"/>
    <row r="1383" ht="15.75" hidden="1" x14ac:dyDescent="0.25"/>
    <row r="1384" ht="15.75" hidden="1" x14ac:dyDescent="0.25"/>
    <row r="1385" ht="15.75" hidden="1" x14ac:dyDescent="0.25"/>
    <row r="1386" ht="15.75" hidden="1" x14ac:dyDescent="0.25"/>
    <row r="1387" ht="15.75" hidden="1" x14ac:dyDescent="0.25"/>
    <row r="1388" ht="15.75" hidden="1" x14ac:dyDescent="0.25"/>
    <row r="1389" ht="15.75" hidden="1" x14ac:dyDescent="0.25"/>
    <row r="1390" ht="15.75" hidden="1" x14ac:dyDescent="0.25"/>
    <row r="1391" ht="15.75" hidden="1" x14ac:dyDescent="0.25"/>
    <row r="1392" ht="15.75" hidden="1" x14ac:dyDescent="0.25"/>
    <row r="1393" ht="15.75" hidden="1" x14ac:dyDescent="0.25"/>
    <row r="1394" ht="15.75" hidden="1" x14ac:dyDescent="0.25"/>
    <row r="1395" ht="15.75" hidden="1" x14ac:dyDescent="0.25"/>
    <row r="1396" ht="15.75" hidden="1" x14ac:dyDescent="0.25"/>
    <row r="1397" ht="15.75" hidden="1" x14ac:dyDescent="0.25"/>
    <row r="1398" ht="15.75" hidden="1" x14ac:dyDescent="0.25"/>
    <row r="1399" ht="15.75" hidden="1" x14ac:dyDescent="0.25"/>
    <row r="1400" ht="15.75" hidden="1" x14ac:dyDescent="0.25"/>
    <row r="1401" ht="15.75" hidden="1" x14ac:dyDescent="0.25"/>
    <row r="1402" ht="15.75" hidden="1" x14ac:dyDescent="0.25"/>
    <row r="1403" ht="15.75" hidden="1" x14ac:dyDescent="0.25"/>
    <row r="1404" ht="15.75" hidden="1" x14ac:dyDescent="0.25"/>
    <row r="1405" ht="15.75" hidden="1" x14ac:dyDescent="0.25"/>
    <row r="1406" ht="15.75" hidden="1" x14ac:dyDescent="0.25"/>
    <row r="1407" ht="15.75" hidden="1" x14ac:dyDescent="0.25"/>
    <row r="1408" ht="15.75" hidden="1" x14ac:dyDescent="0.25"/>
    <row r="1409" ht="15.75" hidden="1" x14ac:dyDescent="0.25"/>
    <row r="1410" ht="15.75" hidden="1" x14ac:dyDescent="0.25"/>
    <row r="1411" ht="15.75" hidden="1" x14ac:dyDescent="0.25"/>
    <row r="1412" ht="15.75" hidden="1" x14ac:dyDescent="0.25"/>
    <row r="1413" ht="15.75" hidden="1" x14ac:dyDescent="0.25"/>
    <row r="1414" ht="15.75" hidden="1" x14ac:dyDescent="0.25"/>
    <row r="1415" ht="15.75" hidden="1" x14ac:dyDescent="0.25"/>
    <row r="1416" ht="15.75" hidden="1" x14ac:dyDescent="0.25"/>
    <row r="1417" ht="15.75" hidden="1" x14ac:dyDescent="0.25"/>
    <row r="1418" ht="15.75" hidden="1" x14ac:dyDescent="0.25"/>
    <row r="1419" ht="15.75" hidden="1" x14ac:dyDescent="0.25"/>
    <row r="1420" ht="15.75" hidden="1" x14ac:dyDescent="0.25"/>
    <row r="1421" ht="15.75" hidden="1" x14ac:dyDescent="0.25"/>
    <row r="1422" ht="15.75" hidden="1" x14ac:dyDescent="0.25"/>
    <row r="1423" ht="15.75" hidden="1" x14ac:dyDescent="0.25"/>
    <row r="1424" ht="15.75" hidden="1" x14ac:dyDescent="0.25"/>
    <row r="1425" ht="15.75" hidden="1" x14ac:dyDescent="0.25"/>
    <row r="1426" ht="15.75" hidden="1" x14ac:dyDescent="0.25"/>
    <row r="1427" ht="15.75" hidden="1" x14ac:dyDescent="0.25"/>
    <row r="1428" ht="15.75" hidden="1" x14ac:dyDescent="0.25"/>
    <row r="1429" ht="15.75" hidden="1" x14ac:dyDescent="0.25"/>
    <row r="1430" ht="15.75" hidden="1" x14ac:dyDescent="0.25"/>
    <row r="1431" ht="15.75" hidden="1" x14ac:dyDescent="0.25"/>
    <row r="1432" ht="15.75" hidden="1" x14ac:dyDescent="0.25"/>
    <row r="1433" ht="15.75" hidden="1" x14ac:dyDescent="0.25"/>
    <row r="1434" ht="15.75" hidden="1" x14ac:dyDescent="0.25"/>
    <row r="1435" ht="15.75" hidden="1" x14ac:dyDescent="0.25"/>
    <row r="1436" ht="15.75" hidden="1" x14ac:dyDescent="0.25"/>
    <row r="1437" ht="15.75" hidden="1" x14ac:dyDescent="0.25"/>
    <row r="1438" ht="15.75" hidden="1" x14ac:dyDescent="0.25"/>
    <row r="1439" ht="15.75" hidden="1" x14ac:dyDescent="0.25"/>
    <row r="1440" ht="15.75" hidden="1" x14ac:dyDescent="0.25"/>
    <row r="1441" ht="15.75" hidden="1" x14ac:dyDescent="0.25"/>
    <row r="1442" ht="15.75" hidden="1" x14ac:dyDescent="0.25"/>
    <row r="1443" ht="15.75" hidden="1" x14ac:dyDescent="0.25"/>
    <row r="1444" ht="15.75" hidden="1" x14ac:dyDescent="0.25"/>
    <row r="1445" ht="15.75" hidden="1" x14ac:dyDescent="0.25"/>
    <row r="1446" ht="15.75" hidden="1" x14ac:dyDescent="0.25"/>
    <row r="1447" ht="15.75" hidden="1" x14ac:dyDescent="0.25"/>
    <row r="1448" ht="15.75" hidden="1" x14ac:dyDescent="0.25"/>
    <row r="1449" ht="15.75" hidden="1" x14ac:dyDescent="0.25"/>
    <row r="1450" ht="15.75" hidden="1" x14ac:dyDescent="0.25"/>
    <row r="1451" ht="15.75" hidden="1" x14ac:dyDescent="0.25"/>
    <row r="1452" ht="15.75" hidden="1" x14ac:dyDescent="0.25"/>
    <row r="1453" ht="15.75" hidden="1" x14ac:dyDescent="0.25"/>
    <row r="1454" ht="15.75" hidden="1" x14ac:dyDescent="0.25"/>
    <row r="1455" ht="15.75" hidden="1" x14ac:dyDescent="0.25"/>
    <row r="1456" ht="15.75" hidden="1" x14ac:dyDescent="0.25"/>
    <row r="1457" ht="15.75" hidden="1" x14ac:dyDescent="0.25"/>
    <row r="1458" ht="15.75" hidden="1" x14ac:dyDescent="0.25"/>
    <row r="1459" ht="15.75" hidden="1" x14ac:dyDescent="0.25"/>
    <row r="1460" ht="15.75" hidden="1" x14ac:dyDescent="0.25"/>
    <row r="1461" ht="15.75" hidden="1" x14ac:dyDescent="0.25"/>
    <row r="1462" ht="15.75" hidden="1" x14ac:dyDescent="0.25"/>
    <row r="1463" ht="15.75" hidden="1" x14ac:dyDescent="0.25"/>
    <row r="1464" ht="15.75" hidden="1" x14ac:dyDescent="0.25"/>
    <row r="1465" ht="15.75" hidden="1" x14ac:dyDescent="0.25"/>
    <row r="1466" ht="15.75" hidden="1" x14ac:dyDescent="0.25"/>
    <row r="1467" ht="15.75" hidden="1" x14ac:dyDescent="0.25"/>
    <row r="1468" ht="15.75" hidden="1" x14ac:dyDescent="0.25"/>
    <row r="1469" ht="15.75" hidden="1" x14ac:dyDescent="0.25"/>
    <row r="1470" ht="15.75" hidden="1" x14ac:dyDescent="0.25"/>
    <row r="1471" ht="15.75" hidden="1" x14ac:dyDescent="0.25"/>
    <row r="1472" ht="15.75" hidden="1" x14ac:dyDescent="0.25"/>
    <row r="1473" ht="15.75" hidden="1" x14ac:dyDescent="0.25"/>
    <row r="1474" ht="15.75" hidden="1" x14ac:dyDescent="0.25"/>
    <row r="1475" ht="15.75" hidden="1" x14ac:dyDescent="0.25"/>
    <row r="1476" ht="15.75" hidden="1" x14ac:dyDescent="0.25"/>
    <row r="1477" ht="15.75" hidden="1" x14ac:dyDescent="0.25"/>
    <row r="1478" ht="15.75" hidden="1" x14ac:dyDescent="0.25"/>
    <row r="1479" ht="15.75" hidden="1" x14ac:dyDescent="0.25"/>
    <row r="1480" ht="15.75" hidden="1" x14ac:dyDescent="0.25"/>
    <row r="1481" ht="15.75" hidden="1" x14ac:dyDescent="0.25"/>
    <row r="1482" ht="15.75" hidden="1" x14ac:dyDescent="0.25"/>
    <row r="1483" ht="15.75" hidden="1" x14ac:dyDescent="0.25"/>
    <row r="1484" ht="15.75" hidden="1" x14ac:dyDescent="0.25"/>
    <row r="1485" ht="15.75" hidden="1" x14ac:dyDescent="0.25"/>
    <row r="1486" ht="15.75" hidden="1" x14ac:dyDescent="0.25"/>
    <row r="1487" ht="15.75" hidden="1" x14ac:dyDescent="0.25"/>
    <row r="1488" ht="15.75" hidden="1" x14ac:dyDescent="0.25"/>
    <row r="1489" ht="15.75" hidden="1" x14ac:dyDescent="0.25"/>
    <row r="1490" ht="15.75" hidden="1" x14ac:dyDescent="0.25"/>
    <row r="1491" ht="15.75" hidden="1" x14ac:dyDescent="0.25"/>
    <row r="1492" ht="15.75" hidden="1" x14ac:dyDescent="0.25"/>
    <row r="1493" ht="15.75" hidden="1" x14ac:dyDescent="0.25"/>
    <row r="1494" ht="15.75" hidden="1" x14ac:dyDescent="0.25"/>
    <row r="1495" ht="15.75" hidden="1" x14ac:dyDescent="0.25"/>
    <row r="1496" ht="15.75" hidden="1" x14ac:dyDescent="0.25"/>
    <row r="1497" ht="15.75" hidden="1" x14ac:dyDescent="0.25"/>
    <row r="1498" ht="15.75" hidden="1" x14ac:dyDescent="0.25"/>
    <row r="1499" ht="15.75" hidden="1" x14ac:dyDescent="0.25"/>
    <row r="1500" ht="15.75" hidden="1" x14ac:dyDescent="0.25"/>
    <row r="1501" ht="15.75" hidden="1" x14ac:dyDescent="0.25"/>
    <row r="1502" ht="15.75" hidden="1" x14ac:dyDescent="0.25"/>
    <row r="1503" ht="15.75" hidden="1" x14ac:dyDescent="0.25"/>
    <row r="1504" ht="15.75" hidden="1" x14ac:dyDescent="0.25"/>
    <row r="1505" ht="15.75" hidden="1" x14ac:dyDescent="0.25"/>
    <row r="1506" ht="15.75" hidden="1" x14ac:dyDescent="0.25"/>
    <row r="1507" ht="15.75" hidden="1" x14ac:dyDescent="0.25"/>
    <row r="1508" ht="15.75" hidden="1" x14ac:dyDescent="0.25"/>
    <row r="1509" ht="15.75" hidden="1" x14ac:dyDescent="0.25"/>
    <row r="1510" ht="15.75" hidden="1" x14ac:dyDescent="0.25"/>
    <row r="1511" ht="15.75" hidden="1" x14ac:dyDescent="0.25"/>
    <row r="1512" ht="15.75" hidden="1" x14ac:dyDescent="0.25"/>
    <row r="1513" ht="15.75" hidden="1" x14ac:dyDescent="0.25"/>
    <row r="1514" ht="15.75" hidden="1" x14ac:dyDescent="0.25"/>
    <row r="1515" ht="15.75" hidden="1" x14ac:dyDescent="0.25"/>
    <row r="1516" ht="15.75" hidden="1" x14ac:dyDescent="0.25"/>
    <row r="1517" ht="15.75" hidden="1" x14ac:dyDescent="0.25"/>
    <row r="1518" ht="15.75" hidden="1" x14ac:dyDescent="0.25"/>
    <row r="1519" ht="15.75" hidden="1" x14ac:dyDescent="0.25"/>
    <row r="1520" ht="15.75" hidden="1" x14ac:dyDescent="0.25"/>
    <row r="1521" ht="15.75" hidden="1" x14ac:dyDescent="0.25"/>
    <row r="1522" ht="15.75" hidden="1" x14ac:dyDescent="0.25"/>
    <row r="1523" ht="15.75" hidden="1" x14ac:dyDescent="0.25"/>
    <row r="1524" ht="15.75" hidden="1" x14ac:dyDescent="0.25"/>
    <row r="1525" ht="15.75" hidden="1" x14ac:dyDescent="0.25"/>
    <row r="1526" ht="15.75" hidden="1" x14ac:dyDescent="0.25"/>
    <row r="1527" ht="15.75" hidden="1" x14ac:dyDescent="0.25"/>
    <row r="1528" ht="15.75" hidden="1" x14ac:dyDescent="0.25"/>
    <row r="1529" ht="15.75" hidden="1" x14ac:dyDescent="0.25"/>
    <row r="1530" ht="15.75" hidden="1" x14ac:dyDescent="0.25"/>
    <row r="1531" ht="15.75" hidden="1" x14ac:dyDescent="0.25"/>
    <row r="1532" ht="15.75" hidden="1" x14ac:dyDescent="0.25"/>
    <row r="1533" ht="15.75" hidden="1" x14ac:dyDescent="0.25"/>
    <row r="1534" ht="15.75" hidden="1" x14ac:dyDescent="0.25"/>
    <row r="1535" ht="15.75" hidden="1" x14ac:dyDescent="0.25"/>
    <row r="1536" ht="15.75" hidden="1" x14ac:dyDescent="0.25"/>
    <row r="1537" ht="15.75" hidden="1" x14ac:dyDescent="0.25"/>
    <row r="1538" ht="15.75" hidden="1" x14ac:dyDescent="0.25"/>
    <row r="1539" ht="15.75" hidden="1" x14ac:dyDescent="0.25"/>
    <row r="1540" ht="15.75" hidden="1" x14ac:dyDescent="0.25"/>
    <row r="1541" ht="15.75" hidden="1" x14ac:dyDescent="0.25"/>
    <row r="1542" ht="15.75" hidden="1" x14ac:dyDescent="0.25"/>
    <row r="1543" ht="15.75" hidden="1" x14ac:dyDescent="0.25"/>
    <row r="1544" ht="15.75" hidden="1" x14ac:dyDescent="0.25"/>
    <row r="1545" ht="15.75" hidden="1" x14ac:dyDescent="0.25"/>
    <row r="1546" ht="15.75" hidden="1" x14ac:dyDescent="0.25"/>
    <row r="1547" ht="15.75" hidden="1" x14ac:dyDescent="0.25"/>
    <row r="1548" ht="15.75" hidden="1" x14ac:dyDescent="0.25"/>
    <row r="1549" ht="15.75" hidden="1" x14ac:dyDescent="0.25"/>
    <row r="1550" ht="15.75" hidden="1" x14ac:dyDescent="0.25"/>
    <row r="1551" ht="15.75" hidden="1" x14ac:dyDescent="0.25"/>
    <row r="1552" ht="15.75" hidden="1" x14ac:dyDescent="0.25"/>
    <row r="1553" ht="15.75" hidden="1" x14ac:dyDescent="0.25"/>
    <row r="1554" ht="15.75" hidden="1" x14ac:dyDescent="0.25"/>
    <row r="1555" ht="15.75" hidden="1" x14ac:dyDescent="0.25"/>
    <row r="1556" ht="15.75" hidden="1" x14ac:dyDescent="0.25"/>
    <row r="1557" ht="15.75" hidden="1" x14ac:dyDescent="0.25"/>
    <row r="1558" ht="15.75" hidden="1" x14ac:dyDescent="0.25"/>
    <row r="1559" ht="15.75" hidden="1" x14ac:dyDescent="0.25"/>
    <row r="1560" ht="15.75" hidden="1" x14ac:dyDescent="0.25"/>
    <row r="1561" ht="15.75" hidden="1" x14ac:dyDescent="0.25"/>
    <row r="1562" ht="15.75" hidden="1" x14ac:dyDescent="0.25"/>
    <row r="1563" ht="15.75" hidden="1" x14ac:dyDescent="0.25"/>
    <row r="1564" ht="15.75" hidden="1" x14ac:dyDescent="0.25"/>
    <row r="1565" ht="15.75" hidden="1" x14ac:dyDescent="0.25"/>
    <row r="1566" ht="15.75" hidden="1" x14ac:dyDescent="0.25"/>
    <row r="1567" ht="15.75" hidden="1" x14ac:dyDescent="0.25"/>
    <row r="1568" ht="15.75" hidden="1" x14ac:dyDescent="0.25"/>
    <row r="1569" ht="15.75" hidden="1" x14ac:dyDescent="0.25"/>
    <row r="1570" ht="15.75" hidden="1" x14ac:dyDescent="0.25"/>
    <row r="1571" ht="15.75" hidden="1" x14ac:dyDescent="0.25"/>
    <row r="1572" ht="15.75" hidden="1" x14ac:dyDescent="0.25"/>
    <row r="1573" ht="15.75" hidden="1" x14ac:dyDescent="0.25"/>
    <row r="1574" ht="15.75" hidden="1" x14ac:dyDescent="0.25"/>
    <row r="1575" ht="15.75" hidden="1" x14ac:dyDescent="0.25"/>
    <row r="1576" ht="15.75" hidden="1" x14ac:dyDescent="0.25"/>
    <row r="1577" ht="15.75" hidden="1" x14ac:dyDescent="0.25"/>
    <row r="1578" ht="15.75" hidden="1" x14ac:dyDescent="0.25"/>
    <row r="1579" ht="15.75" hidden="1" x14ac:dyDescent="0.25"/>
    <row r="1580" ht="15.75" hidden="1" x14ac:dyDescent="0.25"/>
    <row r="1581" ht="15.75" hidden="1" x14ac:dyDescent="0.25"/>
    <row r="1582" ht="15.75" hidden="1" x14ac:dyDescent="0.25"/>
    <row r="1583" ht="15.75" hidden="1" x14ac:dyDescent="0.25"/>
    <row r="1584" ht="15.75" hidden="1" x14ac:dyDescent="0.25"/>
    <row r="1585" ht="15.75" hidden="1" x14ac:dyDescent="0.25"/>
    <row r="1586" ht="15.75" hidden="1" x14ac:dyDescent="0.25"/>
    <row r="1587" ht="15.75" hidden="1" x14ac:dyDescent="0.25"/>
    <row r="1588" ht="15.75" hidden="1" x14ac:dyDescent="0.25"/>
    <row r="1589" ht="15.75" hidden="1" x14ac:dyDescent="0.25"/>
    <row r="1590" ht="15.75" hidden="1" x14ac:dyDescent="0.25"/>
    <row r="1591" ht="15.75" hidden="1" x14ac:dyDescent="0.25"/>
    <row r="1592" ht="15.75" hidden="1" x14ac:dyDescent="0.25"/>
    <row r="1593" ht="15.75" hidden="1" x14ac:dyDescent="0.25"/>
    <row r="1594" ht="15.75" hidden="1" x14ac:dyDescent="0.25"/>
    <row r="1595" ht="15.75" hidden="1" x14ac:dyDescent="0.25"/>
    <row r="1596" ht="15.75" hidden="1" x14ac:dyDescent="0.25"/>
    <row r="1597" ht="15.75" hidden="1" x14ac:dyDescent="0.25"/>
    <row r="1598" ht="15.75" hidden="1" x14ac:dyDescent="0.25"/>
    <row r="1599" ht="15.75" hidden="1" x14ac:dyDescent="0.25"/>
    <row r="1600" ht="15.75" hidden="1" x14ac:dyDescent="0.25"/>
    <row r="1601" ht="15.75" hidden="1" x14ac:dyDescent="0.25"/>
    <row r="1602" ht="15.75" hidden="1" x14ac:dyDescent="0.25"/>
    <row r="1603" ht="15.75" hidden="1" x14ac:dyDescent="0.25"/>
    <row r="1604" ht="15.75" hidden="1" x14ac:dyDescent="0.25"/>
    <row r="1605" ht="15.75" hidden="1" x14ac:dyDescent="0.25"/>
    <row r="1606" ht="15.75" hidden="1" x14ac:dyDescent="0.25"/>
    <row r="1607" ht="15.75" hidden="1" x14ac:dyDescent="0.25"/>
    <row r="1608" ht="15.75" hidden="1" x14ac:dyDescent="0.25"/>
    <row r="1609" ht="15.75" hidden="1" x14ac:dyDescent="0.25"/>
    <row r="1610" ht="15.75" hidden="1" x14ac:dyDescent="0.25"/>
    <row r="1611" ht="15.75" hidden="1" x14ac:dyDescent="0.25"/>
    <row r="1612" ht="15.75" hidden="1" x14ac:dyDescent="0.25"/>
    <row r="1613" ht="15.75" hidden="1" x14ac:dyDescent="0.25"/>
    <row r="1614" ht="15.75" hidden="1" x14ac:dyDescent="0.25"/>
    <row r="1615" ht="15.75" hidden="1" x14ac:dyDescent="0.25"/>
    <row r="1616" ht="15.75" hidden="1" x14ac:dyDescent="0.25"/>
    <row r="1617" ht="15.75" hidden="1" x14ac:dyDescent="0.25"/>
    <row r="1618" ht="15.75" hidden="1" x14ac:dyDescent="0.25"/>
    <row r="1619" ht="15.75" hidden="1" x14ac:dyDescent="0.25"/>
    <row r="1620" ht="15.75" hidden="1" x14ac:dyDescent="0.25"/>
    <row r="1621" ht="15.75" hidden="1" x14ac:dyDescent="0.25"/>
    <row r="1622" ht="15.75" hidden="1" x14ac:dyDescent="0.25"/>
    <row r="1623" ht="15.75" hidden="1" x14ac:dyDescent="0.25"/>
    <row r="1624" ht="15.75" hidden="1" x14ac:dyDescent="0.25"/>
    <row r="1625" ht="15.75" hidden="1" x14ac:dyDescent="0.25"/>
    <row r="1626" ht="15.75" hidden="1" x14ac:dyDescent="0.25"/>
    <row r="1627" ht="15.75" hidden="1" x14ac:dyDescent="0.25"/>
    <row r="1628" ht="15.75" hidden="1" x14ac:dyDescent="0.25"/>
    <row r="1629" ht="15.75" hidden="1" x14ac:dyDescent="0.25"/>
    <row r="1630" ht="15.75" hidden="1" x14ac:dyDescent="0.25"/>
    <row r="1631" ht="15.75" hidden="1" x14ac:dyDescent="0.25"/>
    <row r="1632" ht="15.75" hidden="1" x14ac:dyDescent="0.25"/>
    <row r="1633" ht="15.75" hidden="1" x14ac:dyDescent="0.25"/>
    <row r="1634" ht="15.75" hidden="1" x14ac:dyDescent="0.25"/>
    <row r="1635" ht="15.75" hidden="1" x14ac:dyDescent="0.25"/>
    <row r="1636" ht="15.75" hidden="1" x14ac:dyDescent="0.25"/>
    <row r="1637" ht="15.75" hidden="1" x14ac:dyDescent="0.25"/>
    <row r="1638" ht="15.75" hidden="1" x14ac:dyDescent="0.25"/>
    <row r="1639" ht="15.75" hidden="1" x14ac:dyDescent="0.25"/>
    <row r="1640" ht="15.75" hidden="1" x14ac:dyDescent="0.25"/>
    <row r="1641" ht="15.75" hidden="1" x14ac:dyDescent="0.25"/>
    <row r="1642" ht="15.75" hidden="1" x14ac:dyDescent="0.25"/>
    <row r="1643" ht="15.75" hidden="1" x14ac:dyDescent="0.25"/>
    <row r="1644" ht="15.75" hidden="1" x14ac:dyDescent="0.25"/>
    <row r="1645" ht="15.75" hidden="1" x14ac:dyDescent="0.25"/>
    <row r="1646" ht="15.75" hidden="1" x14ac:dyDescent="0.25"/>
    <row r="1647" ht="15.75" hidden="1" x14ac:dyDescent="0.25"/>
    <row r="1648" ht="15.75" hidden="1" x14ac:dyDescent="0.25"/>
    <row r="1649" ht="15.75" hidden="1" x14ac:dyDescent="0.25"/>
    <row r="1650" ht="15.75" hidden="1" x14ac:dyDescent="0.25"/>
    <row r="1651" ht="15.75" hidden="1" x14ac:dyDescent="0.25"/>
    <row r="1652" ht="15.75" hidden="1" x14ac:dyDescent="0.25"/>
    <row r="1653" ht="15.75" hidden="1" x14ac:dyDescent="0.25"/>
    <row r="1654" ht="15.75" hidden="1" x14ac:dyDescent="0.25"/>
    <row r="1655" ht="15.75" hidden="1" x14ac:dyDescent="0.25"/>
    <row r="1656" ht="15.75" hidden="1" x14ac:dyDescent="0.25"/>
    <row r="1657" ht="15.75" hidden="1" x14ac:dyDescent="0.25"/>
    <row r="1658" ht="15.75" hidden="1" x14ac:dyDescent="0.25"/>
    <row r="1659" ht="15.75" hidden="1" x14ac:dyDescent="0.25"/>
    <row r="1660" ht="15.75" hidden="1" x14ac:dyDescent="0.25"/>
    <row r="1661" ht="15.75" hidden="1" x14ac:dyDescent="0.25"/>
    <row r="1662" ht="15.75" hidden="1" x14ac:dyDescent="0.25"/>
    <row r="1663" ht="15.75" hidden="1" x14ac:dyDescent="0.25"/>
    <row r="1664" ht="15.75" hidden="1" x14ac:dyDescent="0.25"/>
    <row r="1665" ht="15.75" hidden="1" x14ac:dyDescent="0.25"/>
    <row r="1666" ht="15.75" hidden="1" x14ac:dyDescent="0.25"/>
    <row r="1667" ht="15.75" hidden="1" x14ac:dyDescent="0.25"/>
    <row r="1668" ht="15.75" hidden="1" x14ac:dyDescent="0.25"/>
    <row r="1669" ht="15.75" hidden="1" x14ac:dyDescent="0.25"/>
    <row r="1670" ht="15.75" hidden="1" x14ac:dyDescent="0.25"/>
    <row r="1671" ht="15.75" hidden="1" x14ac:dyDescent="0.25"/>
    <row r="1672" ht="15.75" hidden="1" x14ac:dyDescent="0.25"/>
    <row r="1673" ht="15.75" hidden="1" x14ac:dyDescent="0.25"/>
    <row r="1674" ht="15.75" hidden="1" x14ac:dyDescent="0.25"/>
    <row r="1675" ht="15.75" hidden="1" x14ac:dyDescent="0.25"/>
    <row r="1676" ht="15.75" hidden="1" x14ac:dyDescent="0.25"/>
    <row r="1677" ht="15.75" hidden="1" x14ac:dyDescent="0.25"/>
    <row r="1678" ht="15.75" hidden="1" x14ac:dyDescent="0.25"/>
    <row r="1679" ht="15.75" hidden="1" x14ac:dyDescent="0.25"/>
    <row r="1680" ht="15.75" hidden="1" x14ac:dyDescent="0.25"/>
    <row r="1681" ht="15.75" hidden="1" x14ac:dyDescent="0.25"/>
    <row r="1682" ht="15.75" hidden="1" x14ac:dyDescent="0.25"/>
    <row r="1683" ht="15.75" hidden="1" x14ac:dyDescent="0.25"/>
    <row r="1684" ht="15.75" hidden="1" x14ac:dyDescent="0.25"/>
    <row r="1685" ht="15.75" hidden="1" x14ac:dyDescent="0.25"/>
    <row r="1686" ht="15.75" hidden="1" x14ac:dyDescent="0.25"/>
    <row r="1687" ht="15.75" hidden="1" x14ac:dyDescent="0.25"/>
    <row r="1688" ht="15.75" hidden="1" x14ac:dyDescent="0.25"/>
    <row r="1689" ht="15.75" hidden="1" x14ac:dyDescent="0.25"/>
    <row r="1690" ht="15.75" hidden="1" x14ac:dyDescent="0.25"/>
    <row r="1691" ht="15.75" hidden="1" x14ac:dyDescent="0.25"/>
    <row r="1692" ht="15.75" hidden="1" x14ac:dyDescent="0.25"/>
    <row r="1693" ht="15.75" hidden="1" x14ac:dyDescent="0.25"/>
    <row r="1694" ht="15.75" hidden="1" x14ac:dyDescent="0.25"/>
    <row r="1695" ht="15.75" hidden="1" x14ac:dyDescent="0.25"/>
    <row r="1696" ht="15.75" hidden="1" x14ac:dyDescent="0.25"/>
    <row r="1697" ht="15.75" hidden="1" x14ac:dyDescent="0.25"/>
    <row r="1698" ht="15.75" hidden="1" x14ac:dyDescent="0.25"/>
    <row r="1699" ht="15.75" hidden="1" x14ac:dyDescent="0.25"/>
    <row r="1700" ht="15.75" hidden="1" x14ac:dyDescent="0.25"/>
    <row r="1701" ht="15.75" hidden="1" x14ac:dyDescent="0.25"/>
    <row r="1702" ht="15.75" hidden="1" x14ac:dyDescent="0.25"/>
    <row r="1703" ht="15.75" hidden="1" x14ac:dyDescent="0.25"/>
    <row r="1704" ht="15.75" hidden="1" x14ac:dyDescent="0.25"/>
    <row r="1705" ht="15.75" hidden="1" x14ac:dyDescent="0.25"/>
    <row r="1706" ht="15.75" hidden="1" x14ac:dyDescent="0.25"/>
    <row r="1707" ht="15.75" hidden="1" x14ac:dyDescent="0.25"/>
    <row r="1708" ht="15.75" hidden="1" x14ac:dyDescent="0.25"/>
    <row r="1709" ht="15.75" hidden="1" x14ac:dyDescent="0.25"/>
    <row r="1710" ht="15.75" hidden="1" x14ac:dyDescent="0.25"/>
    <row r="1711" ht="15.75" hidden="1" x14ac:dyDescent="0.25"/>
    <row r="1712" ht="15.75" hidden="1" x14ac:dyDescent="0.25"/>
    <row r="1713" ht="15.75" hidden="1" x14ac:dyDescent="0.25"/>
    <row r="1714" ht="15.75" hidden="1" x14ac:dyDescent="0.25"/>
    <row r="1715" ht="15.75" hidden="1" x14ac:dyDescent="0.25"/>
    <row r="1716" ht="15.75" hidden="1" x14ac:dyDescent="0.25"/>
    <row r="1717" ht="15.75" hidden="1" x14ac:dyDescent="0.25"/>
    <row r="1718" ht="15.75" hidden="1" x14ac:dyDescent="0.25"/>
    <row r="1719" ht="15.75" hidden="1" x14ac:dyDescent="0.25"/>
    <row r="1720" ht="15.75" hidden="1" x14ac:dyDescent="0.25"/>
    <row r="1721" ht="15.75" hidden="1" x14ac:dyDescent="0.25"/>
    <row r="1722" ht="15.75" hidden="1" x14ac:dyDescent="0.25"/>
    <row r="1723" ht="15.75" hidden="1" x14ac:dyDescent="0.25"/>
    <row r="1724" ht="15.75" hidden="1" x14ac:dyDescent="0.25"/>
    <row r="1725" ht="15.75" hidden="1" x14ac:dyDescent="0.25"/>
    <row r="1726" ht="15.75" hidden="1" x14ac:dyDescent="0.25"/>
    <row r="1727" ht="15.75" hidden="1" x14ac:dyDescent="0.25"/>
    <row r="1728" ht="15.75" hidden="1" x14ac:dyDescent="0.25"/>
    <row r="1729" ht="15.75" hidden="1" x14ac:dyDescent="0.25"/>
    <row r="1730" ht="15.75" hidden="1" x14ac:dyDescent="0.25"/>
    <row r="1731" ht="15.75" hidden="1" x14ac:dyDescent="0.25"/>
    <row r="1732" ht="15.75" hidden="1" x14ac:dyDescent="0.25"/>
    <row r="1733" ht="15.75" hidden="1" x14ac:dyDescent="0.25"/>
    <row r="1734" ht="15.75" hidden="1" x14ac:dyDescent="0.25"/>
    <row r="1735" ht="15.75" hidden="1" x14ac:dyDescent="0.25"/>
    <row r="1736" ht="15.75" hidden="1" x14ac:dyDescent="0.25"/>
    <row r="1737" ht="15.75" hidden="1" x14ac:dyDescent="0.25"/>
    <row r="1738" ht="15.75" hidden="1" x14ac:dyDescent="0.25"/>
    <row r="1739" ht="15.75" hidden="1" x14ac:dyDescent="0.25"/>
    <row r="1740" ht="15.75" hidden="1" x14ac:dyDescent="0.25"/>
    <row r="1741" ht="15.75" hidden="1" x14ac:dyDescent="0.25"/>
    <row r="1742" ht="15.75" hidden="1" x14ac:dyDescent="0.25"/>
    <row r="1743" ht="15.75" hidden="1" x14ac:dyDescent="0.25"/>
    <row r="1744" ht="15.75" hidden="1" x14ac:dyDescent="0.25"/>
    <row r="1745" ht="15.75" hidden="1" x14ac:dyDescent="0.25"/>
    <row r="1746" ht="15.75" hidden="1" x14ac:dyDescent="0.25"/>
    <row r="1747" ht="15.75" hidden="1" x14ac:dyDescent="0.25"/>
    <row r="1748" ht="15.75" hidden="1" x14ac:dyDescent="0.25"/>
    <row r="1749" ht="15.75" hidden="1" x14ac:dyDescent="0.25"/>
    <row r="1750" ht="15.75" hidden="1" x14ac:dyDescent="0.25"/>
    <row r="1751" ht="15.75" hidden="1" x14ac:dyDescent="0.25"/>
    <row r="1752" ht="15.75" hidden="1" x14ac:dyDescent="0.25"/>
    <row r="1753" ht="15.75" hidden="1" x14ac:dyDescent="0.25"/>
    <row r="1754" ht="15.75" hidden="1" x14ac:dyDescent="0.25"/>
    <row r="1755" ht="15.75" hidden="1" x14ac:dyDescent="0.25"/>
    <row r="1756" ht="15.75" hidden="1" x14ac:dyDescent="0.25"/>
    <row r="1757" ht="15.75" hidden="1" x14ac:dyDescent="0.25"/>
    <row r="1758" ht="15.75" hidden="1" x14ac:dyDescent="0.25"/>
    <row r="1759" ht="15.75" hidden="1" x14ac:dyDescent="0.25"/>
    <row r="1760" ht="15.75" hidden="1" x14ac:dyDescent="0.25"/>
    <row r="1761" ht="15.75" hidden="1" x14ac:dyDescent="0.25"/>
    <row r="1762" ht="15.75" hidden="1" x14ac:dyDescent="0.25"/>
    <row r="1763" ht="15.75" hidden="1" x14ac:dyDescent="0.25"/>
    <row r="1764" ht="15.75" hidden="1" x14ac:dyDescent="0.25"/>
    <row r="1765" ht="15.75" hidden="1" x14ac:dyDescent="0.25"/>
    <row r="1766" ht="15.75" hidden="1" x14ac:dyDescent="0.25"/>
    <row r="1767" ht="15.75" hidden="1" x14ac:dyDescent="0.25"/>
    <row r="1768" ht="15.75" hidden="1" x14ac:dyDescent="0.25"/>
    <row r="1769" ht="15.75" hidden="1" x14ac:dyDescent="0.25"/>
    <row r="1770" ht="15.75" hidden="1" x14ac:dyDescent="0.25"/>
    <row r="1771" ht="15.75" hidden="1" x14ac:dyDescent="0.25"/>
    <row r="1772" ht="15.75" hidden="1" x14ac:dyDescent="0.25"/>
    <row r="1773" ht="15.75" hidden="1" x14ac:dyDescent="0.25"/>
    <row r="1774" ht="15.75" hidden="1" x14ac:dyDescent="0.25"/>
    <row r="1775" ht="15.75" hidden="1" x14ac:dyDescent="0.25"/>
    <row r="1776" ht="15.75" hidden="1" x14ac:dyDescent="0.25"/>
    <row r="1777" ht="15.75" hidden="1" x14ac:dyDescent="0.25"/>
    <row r="1778" ht="15.75" hidden="1" x14ac:dyDescent="0.25"/>
    <row r="1779" ht="15.75" hidden="1" x14ac:dyDescent="0.25"/>
    <row r="1780" ht="15.75" hidden="1" x14ac:dyDescent="0.25"/>
    <row r="1781" ht="15.75" hidden="1" x14ac:dyDescent="0.25"/>
    <row r="1782" ht="15.75" hidden="1" x14ac:dyDescent="0.25"/>
    <row r="1783" ht="15.75" hidden="1" x14ac:dyDescent="0.25"/>
    <row r="1784" ht="15.75" hidden="1" x14ac:dyDescent="0.25"/>
    <row r="1785" ht="15.75" hidden="1" x14ac:dyDescent="0.25"/>
    <row r="1786" ht="15.75" hidden="1" x14ac:dyDescent="0.25"/>
    <row r="1787" ht="15.75" hidden="1" x14ac:dyDescent="0.25"/>
    <row r="1788" ht="15.75" hidden="1" x14ac:dyDescent="0.25"/>
    <row r="1789" ht="15.75" hidden="1" x14ac:dyDescent="0.25"/>
    <row r="1790" ht="15.75" hidden="1" x14ac:dyDescent="0.25"/>
    <row r="1791" ht="15.75" hidden="1" x14ac:dyDescent="0.25"/>
    <row r="1792" ht="15.75" hidden="1" x14ac:dyDescent="0.25"/>
    <row r="1793" ht="15.75" hidden="1" x14ac:dyDescent="0.25"/>
    <row r="1794" ht="15.75" hidden="1" x14ac:dyDescent="0.25"/>
    <row r="1795" ht="15.75" hidden="1" x14ac:dyDescent="0.25"/>
    <row r="1796" ht="15.75" hidden="1" x14ac:dyDescent="0.25"/>
    <row r="1797" ht="15.75" hidden="1" x14ac:dyDescent="0.25"/>
    <row r="1798" ht="15.75" hidden="1" x14ac:dyDescent="0.25"/>
    <row r="1799" ht="15.75" hidden="1" x14ac:dyDescent="0.25"/>
    <row r="1800" ht="15.75" hidden="1" x14ac:dyDescent="0.25"/>
    <row r="1801" ht="15.75" hidden="1" x14ac:dyDescent="0.25"/>
    <row r="1802" ht="15.75" hidden="1" x14ac:dyDescent="0.25"/>
    <row r="1803" ht="15.75" hidden="1" x14ac:dyDescent="0.25"/>
    <row r="1804" ht="15.75" hidden="1" x14ac:dyDescent="0.25"/>
    <row r="1805" ht="15.75" hidden="1" x14ac:dyDescent="0.25"/>
    <row r="1806" ht="15.75" hidden="1" x14ac:dyDescent="0.25"/>
    <row r="1807" ht="15.75" hidden="1" x14ac:dyDescent="0.25"/>
    <row r="1808" ht="15.75" hidden="1" x14ac:dyDescent="0.25"/>
    <row r="1809" ht="15.75" hidden="1" x14ac:dyDescent="0.25"/>
    <row r="1810" ht="15.75" hidden="1" x14ac:dyDescent="0.25"/>
    <row r="1811" ht="15.75" hidden="1" x14ac:dyDescent="0.25"/>
    <row r="1812" ht="15.75" hidden="1" x14ac:dyDescent="0.25"/>
    <row r="1813" ht="15.75" hidden="1" x14ac:dyDescent="0.25"/>
    <row r="1814" ht="15.75" hidden="1" x14ac:dyDescent="0.25"/>
    <row r="1815" ht="15.75" hidden="1" x14ac:dyDescent="0.25"/>
    <row r="1816" ht="15.75" hidden="1" x14ac:dyDescent="0.25"/>
    <row r="1817" ht="15.75" hidden="1" x14ac:dyDescent="0.25"/>
    <row r="1818" ht="15.75" hidden="1" x14ac:dyDescent="0.25"/>
    <row r="1819" ht="15.75" hidden="1" x14ac:dyDescent="0.25"/>
    <row r="1820" ht="15.75" hidden="1" x14ac:dyDescent="0.25"/>
    <row r="1821" ht="15.75" hidden="1" x14ac:dyDescent="0.25"/>
    <row r="1822" ht="15.75" hidden="1" x14ac:dyDescent="0.25"/>
    <row r="1823" ht="15.75" hidden="1" x14ac:dyDescent="0.25"/>
    <row r="1824" ht="15.75" hidden="1" x14ac:dyDescent="0.25"/>
    <row r="1825" ht="15.75" hidden="1" x14ac:dyDescent="0.25"/>
    <row r="1826" ht="15.75" hidden="1" x14ac:dyDescent="0.25"/>
    <row r="1827" ht="15.75" hidden="1" x14ac:dyDescent="0.25"/>
    <row r="1828" ht="15.75" hidden="1" x14ac:dyDescent="0.25"/>
    <row r="1829" ht="15.75" hidden="1" x14ac:dyDescent="0.25"/>
    <row r="1830" ht="15.75" hidden="1" x14ac:dyDescent="0.25"/>
    <row r="1831" ht="15.75" hidden="1" x14ac:dyDescent="0.25"/>
    <row r="1832" ht="15.75" hidden="1" x14ac:dyDescent="0.25"/>
    <row r="1833" ht="15.75" hidden="1" x14ac:dyDescent="0.25"/>
    <row r="1834" ht="15.75" hidden="1" x14ac:dyDescent="0.25"/>
    <row r="1835" ht="15.75" hidden="1" x14ac:dyDescent="0.25"/>
    <row r="1836" ht="15.75" hidden="1" x14ac:dyDescent="0.25"/>
    <row r="1837" ht="15.75" hidden="1" x14ac:dyDescent="0.25"/>
    <row r="1838" ht="15.75" hidden="1" x14ac:dyDescent="0.25"/>
    <row r="1839" ht="15.75" hidden="1" x14ac:dyDescent="0.25"/>
    <row r="1840" ht="15.75" hidden="1" x14ac:dyDescent="0.25"/>
    <row r="1841" ht="15.75" hidden="1" x14ac:dyDescent="0.25"/>
    <row r="1842" ht="15.75" hidden="1" x14ac:dyDescent="0.25"/>
    <row r="1843" ht="15.75" hidden="1" x14ac:dyDescent="0.25"/>
    <row r="1844" ht="15.75" hidden="1" x14ac:dyDescent="0.25"/>
    <row r="1845" ht="15.75" hidden="1" x14ac:dyDescent="0.25"/>
    <row r="1846" ht="15.75" hidden="1" x14ac:dyDescent="0.25"/>
    <row r="1847" ht="15.75" hidden="1" x14ac:dyDescent="0.25"/>
    <row r="1848" ht="15.75" hidden="1" x14ac:dyDescent="0.25"/>
    <row r="1849" ht="15.75" hidden="1" x14ac:dyDescent="0.25"/>
    <row r="1850" ht="15.75" hidden="1" x14ac:dyDescent="0.25"/>
    <row r="1851" ht="15.75" hidden="1" x14ac:dyDescent="0.25"/>
    <row r="1852" ht="15.75" hidden="1" x14ac:dyDescent="0.25"/>
    <row r="1853" ht="15.75" hidden="1" x14ac:dyDescent="0.25"/>
    <row r="1854" ht="15.75" hidden="1" x14ac:dyDescent="0.25"/>
    <row r="1855" ht="15.75" hidden="1" x14ac:dyDescent="0.25"/>
    <row r="1856" ht="15.75" hidden="1" x14ac:dyDescent="0.25"/>
    <row r="1857" ht="15.75" hidden="1" x14ac:dyDescent="0.25"/>
    <row r="1858" ht="15.75" hidden="1" x14ac:dyDescent="0.25"/>
    <row r="1859" ht="15.75" hidden="1" x14ac:dyDescent="0.25"/>
    <row r="1860" ht="15.75" hidden="1" x14ac:dyDescent="0.25"/>
    <row r="1861" ht="15.75" hidden="1" x14ac:dyDescent="0.25"/>
    <row r="1862" ht="15.75" hidden="1" x14ac:dyDescent="0.25"/>
    <row r="1863" ht="15.75" hidden="1" x14ac:dyDescent="0.25"/>
    <row r="1864" ht="15.75" hidden="1" x14ac:dyDescent="0.25"/>
    <row r="1865" ht="15.75" hidden="1" x14ac:dyDescent="0.25"/>
    <row r="1866" ht="15.75" hidden="1" x14ac:dyDescent="0.25"/>
    <row r="1867" ht="15.75" hidden="1" x14ac:dyDescent="0.25"/>
    <row r="1868" ht="15.75" hidden="1" x14ac:dyDescent="0.25"/>
    <row r="1869" ht="15.75" hidden="1" x14ac:dyDescent="0.25"/>
    <row r="1870" ht="15.75" hidden="1" x14ac:dyDescent="0.25"/>
    <row r="1871" ht="15.75" hidden="1" x14ac:dyDescent="0.25"/>
    <row r="1872" ht="15.75" hidden="1" x14ac:dyDescent="0.25"/>
    <row r="1873" ht="15.75" hidden="1" x14ac:dyDescent="0.25"/>
    <row r="1874" ht="15.75" hidden="1" x14ac:dyDescent="0.25"/>
    <row r="1875" ht="15.75" hidden="1" x14ac:dyDescent="0.25"/>
    <row r="1876" ht="15.75" hidden="1" x14ac:dyDescent="0.25"/>
    <row r="1877" ht="15.75" hidden="1" x14ac:dyDescent="0.25"/>
    <row r="1878" ht="15.75" hidden="1" x14ac:dyDescent="0.25"/>
    <row r="1879" ht="15.75" hidden="1" x14ac:dyDescent="0.25"/>
    <row r="1880" ht="15.75" hidden="1" x14ac:dyDescent="0.25"/>
    <row r="1881" ht="15.75" hidden="1" x14ac:dyDescent="0.25"/>
    <row r="1882" ht="15.75" hidden="1" x14ac:dyDescent="0.25"/>
    <row r="1883" ht="15.75" hidden="1" x14ac:dyDescent="0.25"/>
    <row r="1884" ht="15.75" hidden="1" x14ac:dyDescent="0.25"/>
    <row r="1885" ht="15.75" hidden="1" x14ac:dyDescent="0.25"/>
    <row r="1886" ht="15.75" hidden="1" x14ac:dyDescent="0.25"/>
    <row r="1887" ht="15.75" hidden="1" x14ac:dyDescent="0.25"/>
    <row r="1888" ht="15.75" hidden="1" x14ac:dyDescent="0.25"/>
    <row r="1889" ht="15.75" hidden="1" x14ac:dyDescent="0.25"/>
    <row r="1890" ht="15.75" hidden="1" x14ac:dyDescent="0.25"/>
    <row r="1891" ht="15.75" hidden="1" x14ac:dyDescent="0.25"/>
    <row r="1892" ht="15.75" hidden="1" x14ac:dyDescent="0.25"/>
    <row r="1893" ht="15.75" hidden="1" x14ac:dyDescent="0.25"/>
    <row r="1894" ht="15.75" hidden="1" x14ac:dyDescent="0.25"/>
    <row r="1895" ht="15.75" hidden="1" x14ac:dyDescent="0.25"/>
    <row r="1896" ht="15.75" hidden="1" x14ac:dyDescent="0.25"/>
    <row r="1897" ht="15.75" hidden="1" x14ac:dyDescent="0.25"/>
    <row r="1898" ht="15.75" hidden="1" x14ac:dyDescent="0.25"/>
    <row r="1899" ht="15.75" hidden="1" x14ac:dyDescent="0.25"/>
    <row r="1900" ht="15.75" hidden="1" x14ac:dyDescent="0.25"/>
    <row r="1901" ht="15.75" hidden="1" x14ac:dyDescent="0.25"/>
    <row r="1902" ht="15.75" hidden="1" x14ac:dyDescent="0.25"/>
    <row r="1903" ht="15.75" hidden="1" x14ac:dyDescent="0.25"/>
    <row r="1904" ht="15.75" hidden="1" x14ac:dyDescent="0.25"/>
    <row r="1905" ht="15.75" hidden="1" x14ac:dyDescent="0.25"/>
    <row r="1906" ht="15.75" hidden="1" x14ac:dyDescent="0.25"/>
    <row r="1907" ht="15.75" hidden="1" x14ac:dyDescent="0.25"/>
    <row r="1908" ht="15.75" hidden="1" x14ac:dyDescent="0.25"/>
    <row r="1909" ht="15.75" hidden="1" x14ac:dyDescent="0.25"/>
    <row r="1910" ht="15.75" hidden="1" x14ac:dyDescent="0.25"/>
    <row r="1911" ht="15.75" hidden="1" x14ac:dyDescent="0.25"/>
    <row r="1912" ht="15.75" hidden="1" x14ac:dyDescent="0.25"/>
    <row r="1913" ht="15.75" hidden="1" x14ac:dyDescent="0.25"/>
    <row r="1914" ht="15.75" hidden="1" x14ac:dyDescent="0.25"/>
    <row r="1915" ht="15.75" hidden="1" x14ac:dyDescent="0.25"/>
    <row r="1916" ht="15.75" hidden="1" x14ac:dyDescent="0.25"/>
    <row r="1917" ht="15.75" hidden="1" x14ac:dyDescent="0.25"/>
    <row r="1918" ht="15.75" hidden="1" x14ac:dyDescent="0.25"/>
    <row r="1919" ht="15.75" hidden="1" x14ac:dyDescent="0.25"/>
    <row r="1920" ht="15.75" hidden="1" x14ac:dyDescent="0.25"/>
    <row r="1921" ht="15.75" hidden="1" x14ac:dyDescent="0.25"/>
    <row r="1922" ht="15.75" hidden="1" x14ac:dyDescent="0.25"/>
    <row r="1923" ht="15.75" hidden="1" x14ac:dyDescent="0.25"/>
    <row r="1924" ht="15.75" hidden="1" x14ac:dyDescent="0.25"/>
    <row r="1925" ht="15.75" hidden="1" x14ac:dyDescent="0.25"/>
    <row r="1926" ht="15.75" hidden="1" x14ac:dyDescent="0.25"/>
    <row r="1927" ht="15.75" hidden="1" x14ac:dyDescent="0.25"/>
    <row r="1928" ht="15.75" hidden="1" x14ac:dyDescent="0.25"/>
    <row r="1929" ht="15.75" hidden="1" x14ac:dyDescent="0.25"/>
    <row r="1930" ht="15.75" hidden="1" x14ac:dyDescent="0.25"/>
    <row r="1931" ht="15.75" hidden="1" x14ac:dyDescent="0.25"/>
    <row r="1932" ht="15.75" hidden="1" x14ac:dyDescent="0.25"/>
    <row r="1933" ht="15.75" hidden="1" x14ac:dyDescent="0.25"/>
    <row r="1934" ht="15.75" hidden="1" x14ac:dyDescent="0.25"/>
    <row r="1935" ht="15.75" hidden="1" x14ac:dyDescent="0.25"/>
    <row r="1936" ht="15.75" hidden="1" x14ac:dyDescent="0.25"/>
    <row r="1937" ht="15.75" hidden="1" x14ac:dyDescent="0.25"/>
    <row r="1938" ht="15.75" hidden="1" x14ac:dyDescent="0.25"/>
    <row r="1939" ht="15.75" hidden="1" x14ac:dyDescent="0.25"/>
    <row r="1940" ht="15.75" hidden="1" x14ac:dyDescent="0.25"/>
    <row r="1941" ht="15.75" hidden="1" x14ac:dyDescent="0.25"/>
    <row r="1942" ht="15.75" hidden="1" x14ac:dyDescent="0.25"/>
    <row r="1943" ht="15.75" hidden="1" x14ac:dyDescent="0.25"/>
    <row r="1944" ht="15.75" hidden="1" x14ac:dyDescent="0.25"/>
    <row r="1945" ht="15.75" hidden="1" x14ac:dyDescent="0.25"/>
    <row r="1946" ht="15.75" hidden="1" x14ac:dyDescent="0.25"/>
    <row r="1947" ht="15.75" hidden="1" x14ac:dyDescent="0.25"/>
    <row r="1948" ht="15.75" hidden="1" x14ac:dyDescent="0.25"/>
    <row r="1949" ht="15.75" hidden="1" x14ac:dyDescent="0.25"/>
    <row r="1950" ht="15.75" hidden="1" x14ac:dyDescent="0.25"/>
    <row r="1951" ht="15.75" hidden="1" x14ac:dyDescent="0.25"/>
    <row r="1952" ht="15.75" hidden="1" x14ac:dyDescent="0.25"/>
    <row r="1953" ht="15.75" hidden="1" x14ac:dyDescent="0.25"/>
    <row r="1954" ht="15.75" hidden="1" x14ac:dyDescent="0.25"/>
    <row r="1955" ht="15.75" hidden="1" x14ac:dyDescent="0.25"/>
    <row r="1956" ht="15.75" hidden="1" x14ac:dyDescent="0.25"/>
    <row r="1957" ht="15.75" hidden="1" x14ac:dyDescent="0.25"/>
    <row r="1958" ht="15.75" hidden="1" x14ac:dyDescent="0.25"/>
    <row r="1959" ht="15.75" hidden="1" x14ac:dyDescent="0.25"/>
    <row r="1960" ht="15.75" hidden="1" x14ac:dyDescent="0.25"/>
    <row r="1961" ht="15.75" hidden="1" x14ac:dyDescent="0.25"/>
    <row r="1962" ht="15.75" hidden="1" x14ac:dyDescent="0.25"/>
    <row r="1963" ht="15.75" hidden="1" x14ac:dyDescent="0.25"/>
    <row r="1964" ht="15.75" hidden="1" x14ac:dyDescent="0.25"/>
    <row r="1965" ht="15.75" hidden="1" x14ac:dyDescent="0.25"/>
    <row r="1966" ht="15.75" hidden="1" x14ac:dyDescent="0.25"/>
    <row r="1967" ht="15.75" hidden="1" x14ac:dyDescent="0.25"/>
    <row r="1968" ht="15.75" hidden="1" x14ac:dyDescent="0.25"/>
    <row r="1969" ht="15.75" hidden="1" x14ac:dyDescent="0.25"/>
    <row r="1970" ht="15.75" hidden="1" x14ac:dyDescent="0.25"/>
    <row r="1971" ht="15.75" hidden="1" x14ac:dyDescent="0.25"/>
    <row r="1972" ht="15.75" hidden="1" x14ac:dyDescent="0.25"/>
    <row r="1973" ht="15.75" hidden="1" x14ac:dyDescent="0.25"/>
    <row r="1974" ht="15.75" hidden="1" x14ac:dyDescent="0.25"/>
    <row r="1975" ht="15.75" hidden="1" x14ac:dyDescent="0.25"/>
    <row r="1976" ht="15.75" hidden="1" x14ac:dyDescent="0.25"/>
    <row r="1977" ht="15.75" hidden="1" x14ac:dyDescent="0.25"/>
    <row r="1978" ht="15.75" hidden="1" x14ac:dyDescent="0.25"/>
    <row r="1979" ht="15.75" hidden="1" x14ac:dyDescent="0.25"/>
    <row r="1980" ht="15.75" hidden="1" x14ac:dyDescent="0.25"/>
    <row r="1981" ht="15.75" hidden="1" x14ac:dyDescent="0.25"/>
    <row r="1982" ht="15.75" hidden="1" x14ac:dyDescent="0.25"/>
    <row r="1983" ht="15.75" hidden="1" x14ac:dyDescent="0.25"/>
    <row r="1984" ht="15.75" hidden="1" x14ac:dyDescent="0.25"/>
    <row r="1985" ht="15.75" hidden="1" x14ac:dyDescent="0.25"/>
    <row r="1986" ht="15.75" hidden="1" x14ac:dyDescent="0.25"/>
    <row r="1987" ht="15.75" hidden="1" x14ac:dyDescent="0.25"/>
    <row r="1988" ht="15.75" hidden="1" x14ac:dyDescent="0.25"/>
    <row r="1989" ht="15.75" hidden="1" x14ac:dyDescent="0.25"/>
    <row r="1990" ht="15.75" hidden="1" x14ac:dyDescent="0.25"/>
    <row r="1991" ht="15.75" hidden="1" x14ac:dyDescent="0.25"/>
    <row r="1992" ht="15.75" hidden="1" x14ac:dyDescent="0.25"/>
    <row r="1993" ht="15.75" hidden="1" x14ac:dyDescent="0.25"/>
    <row r="1994" ht="15.75" hidden="1" x14ac:dyDescent="0.25"/>
    <row r="1995" ht="15.75" hidden="1" x14ac:dyDescent="0.25"/>
    <row r="1996" ht="15.75" hidden="1" x14ac:dyDescent="0.25"/>
    <row r="1997" ht="15.75" hidden="1" x14ac:dyDescent="0.25"/>
    <row r="1998" ht="15.75" hidden="1" x14ac:dyDescent="0.25"/>
    <row r="1999" ht="15.75" hidden="1" x14ac:dyDescent="0.25"/>
    <row r="2000" ht="15.75" hidden="1" x14ac:dyDescent="0.25"/>
    <row r="2001" ht="15.75" hidden="1" x14ac:dyDescent="0.25"/>
    <row r="2002" ht="15.75" hidden="1" x14ac:dyDescent="0.25"/>
    <row r="2003" ht="15.75" hidden="1" x14ac:dyDescent="0.25"/>
    <row r="2004" ht="15.75" hidden="1" x14ac:dyDescent="0.25"/>
    <row r="2005" ht="15.75" hidden="1" x14ac:dyDescent="0.25"/>
    <row r="2006" ht="15.75" hidden="1" x14ac:dyDescent="0.25"/>
    <row r="2007" ht="15.75" hidden="1" x14ac:dyDescent="0.25"/>
    <row r="2008" ht="15.75" hidden="1" x14ac:dyDescent="0.25"/>
    <row r="2009" ht="15.75" hidden="1" x14ac:dyDescent="0.25"/>
    <row r="2010" ht="15.75" hidden="1" x14ac:dyDescent="0.25"/>
    <row r="2011" ht="15.75" hidden="1" x14ac:dyDescent="0.25"/>
    <row r="2012" ht="15.75" hidden="1" x14ac:dyDescent="0.25"/>
    <row r="2013" ht="15.75" hidden="1" x14ac:dyDescent="0.25"/>
    <row r="2014" ht="15.75" hidden="1" x14ac:dyDescent="0.25"/>
    <row r="2015" ht="15.75" hidden="1" x14ac:dyDescent="0.25"/>
    <row r="2016" ht="15.75" hidden="1" x14ac:dyDescent="0.25"/>
    <row r="2017" ht="15.75" hidden="1" x14ac:dyDescent="0.25"/>
    <row r="2018" ht="15.75" hidden="1" x14ac:dyDescent="0.25"/>
    <row r="2019" ht="15.75" hidden="1" x14ac:dyDescent="0.25"/>
    <row r="2020" ht="15.75" hidden="1" x14ac:dyDescent="0.25"/>
    <row r="2021" ht="15.75" hidden="1" x14ac:dyDescent="0.25"/>
    <row r="2022" ht="15.75" hidden="1" x14ac:dyDescent="0.25"/>
    <row r="2023" ht="15.75" hidden="1" x14ac:dyDescent="0.25"/>
    <row r="2024" ht="15.75" hidden="1" x14ac:dyDescent="0.25"/>
    <row r="2025" ht="15.75" hidden="1" x14ac:dyDescent="0.25"/>
    <row r="2026" ht="15.75" hidden="1" x14ac:dyDescent="0.25"/>
    <row r="2027" ht="15.75" hidden="1" x14ac:dyDescent="0.25"/>
    <row r="2028" ht="15.75" hidden="1" x14ac:dyDescent="0.25"/>
    <row r="2029" ht="15.75" hidden="1" x14ac:dyDescent="0.25"/>
    <row r="2030" ht="15.75" hidden="1" x14ac:dyDescent="0.25"/>
    <row r="2031" ht="15.75" hidden="1" x14ac:dyDescent="0.25"/>
    <row r="2032" ht="15.75" hidden="1" x14ac:dyDescent="0.25"/>
    <row r="2033" ht="15.75" hidden="1" x14ac:dyDescent="0.25"/>
    <row r="2034" ht="15.75" hidden="1" x14ac:dyDescent="0.25"/>
    <row r="2035" ht="15.75" hidden="1" x14ac:dyDescent="0.25"/>
    <row r="2036" ht="15.75" hidden="1" x14ac:dyDescent="0.25"/>
    <row r="2037" ht="15.75" hidden="1" x14ac:dyDescent="0.25"/>
    <row r="2038" ht="15.75" hidden="1" x14ac:dyDescent="0.25"/>
    <row r="2039" ht="15.75" hidden="1" x14ac:dyDescent="0.25"/>
    <row r="2040" ht="15.75" hidden="1" x14ac:dyDescent="0.25"/>
    <row r="2041" ht="15.75" hidden="1" x14ac:dyDescent="0.25"/>
    <row r="2042" ht="15.75" hidden="1" x14ac:dyDescent="0.25"/>
    <row r="2043" ht="15.75" hidden="1" x14ac:dyDescent="0.25"/>
    <row r="2044" ht="15.75" hidden="1" x14ac:dyDescent="0.25"/>
    <row r="2045" ht="15.75" hidden="1" x14ac:dyDescent="0.25"/>
    <row r="2046" ht="15.75" hidden="1" x14ac:dyDescent="0.25"/>
    <row r="2047" ht="15.75" hidden="1" x14ac:dyDescent="0.25"/>
    <row r="2048" ht="15.75" hidden="1" x14ac:dyDescent="0.25"/>
    <row r="2049" ht="15.75" hidden="1" x14ac:dyDescent="0.25"/>
    <row r="2050" ht="15.75" hidden="1" x14ac:dyDescent="0.25"/>
    <row r="2051" ht="15.75" hidden="1" x14ac:dyDescent="0.25"/>
    <row r="2052" ht="15.75" hidden="1" x14ac:dyDescent="0.25"/>
    <row r="2053" ht="15.75" hidden="1" x14ac:dyDescent="0.25"/>
    <row r="2054" ht="15.75" hidden="1" x14ac:dyDescent="0.25"/>
    <row r="2055" ht="15.75" hidden="1" x14ac:dyDescent="0.25"/>
    <row r="2056" ht="15.75" hidden="1" x14ac:dyDescent="0.25"/>
    <row r="2057" ht="15.75" hidden="1" x14ac:dyDescent="0.25"/>
    <row r="2058" ht="15.75" hidden="1" x14ac:dyDescent="0.25"/>
    <row r="2059" ht="15.75" hidden="1" x14ac:dyDescent="0.25"/>
    <row r="2060" ht="15.75" hidden="1" x14ac:dyDescent="0.25"/>
    <row r="2061" ht="15.75" hidden="1" x14ac:dyDescent="0.25"/>
    <row r="2062" ht="15.75" hidden="1" x14ac:dyDescent="0.25"/>
    <row r="2063" ht="15.75" hidden="1" x14ac:dyDescent="0.25"/>
    <row r="2064" ht="15.75" hidden="1" x14ac:dyDescent="0.25"/>
    <row r="2065" ht="15.75" hidden="1" x14ac:dyDescent="0.25"/>
    <row r="2066" ht="15.75" hidden="1" x14ac:dyDescent="0.25"/>
    <row r="2067" ht="15.75" hidden="1" x14ac:dyDescent="0.25"/>
    <row r="2068" ht="15.75" hidden="1" x14ac:dyDescent="0.25"/>
    <row r="2069" ht="15.75" hidden="1" x14ac:dyDescent="0.25"/>
    <row r="2070" ht="15.75" hidden="1" x14ac:dyDescent="0.25"/>
    <row r="2071" ht="15.75" hidden="1" x14ac:dyDescent="0.25"/>
    <row r="2072" ht="15.75" hidden="1" x14ac:dyDescent="0.25"/>
    <row r="2073" ht="15.75" hidden="1" x14ac:dyDescent="0.25"/>
    <row r="2074" ht="15.75" hidden="1" x14ac:dyDescent="0.25"/>
    <row r="2075" ht="15.75" hidden="1" x14ac:dyDescent="0.25"/>
    <row r="2076" ht="15.75" hidden="1" x14ac:dyDescent="0.25"/>
    <row r="2077" ht="15.75" hidden="1" x14ac:dyDescent="0.25"/>
    <row r="2078" ht="15.75" hidden="1" x14ac:dyDescent="0.25"/>
    <row r="2079" ht="15.75" hidden="1" x14ac:dyDescent="0.25"/>
    <row r="2080" ht="15.75" hidden="1" x14ac:dyDescent="0.25"/>
    <row r="2081" ht="15.75" hidden="1" x14ac:dyDescent="0.25"/>
    <row r="2082" ht="15.75" hidden="1" x14ac:dyDescent="0.25"/>
    <row r="2083" ht="15.75" hidden="1" x14ac:dyDescent="0.25"/>
    <row r="2084" ht="15.75" hidden="1" x14ac:dyDescent="0.25"/>
    <row r="2085" ht="15.75" hidden="1" x14ac:dyDescent="0.25"/>
    <row r="2086" ht="15.75" hidden="1" x14ac:dyDescent="0.25"/>
    <row r="2087" ht="15.75" hidden="1" x14ac:dyDescent="0.25"/>
    <row r="2088" ht="15.75" hidden="1" x14ac:dyDescent="0.25"/>
    <row r="2089" ht="15.75" hidden="1" x14ac:dyDescent="0.25"/>
    <row r="2090" ht="15.75" hidden="1" x14ac:dyDescent="0.25"/>
    <row r="2091" ht="15.75" hidden="1" x14ac:dyDescent="0.25"/>
    <row r="2092" ht="15.75" hidden="1" x14ac:dyDescent="0.25"/>
    <row r="2093" ht="15.75" hidden="1" x14ac:dyDescent="0.25"/>
    <row r="2094" ht="15.75" hidden="1" x14ac:dyDescent="0.25"/>
    <row r="2095" ht="15.75" hidden="1" x14ac:dyDescent="0.25"/>
    <row r="2096" ht="15.75" hidden="1" x14ac:dyDescent="0.25"/>
    <row r="2097" ht="15.75" hidden="1" x14ac:dyDescent="0.25"/>
    <row r="2098" ht="15.75" hidden="1" x14ac:dyDescent="0.25"/>
    <row r="2099" ht="15.75" hidden="1" x14ac:dyDescent="0.25"/>
    <row r="2100" ht="15.75" hidden="1" x14ac:dyDescent="0.25"/>
    <row r="2101" ht="15.75" hidden="1" x14ac:dyDescent="0.25"/>
    <row r="2102" ht="15.75" hidden="1" x14ac:dyDescent="0.25"/>
    <row r="2103" ht="15.75" hidden="1" x14ac:dyDescent="0.25"/>
    <row r="2104" ht="15.75" hidden="1" x14ac:dyDescent="0.25"/>
    <row r="2105" ht="15.75" hidden="1" x14ac:dyDescent="0.25"/>
    <row r="2106" ht="15.75" hidden="1" x14ac:dyDescent="0.25"/>
    <row r="2107" ht="15.75" hidden="1" x14ac:dyDescent="0.25"/>
    <row r="2108" ht="15.75" hidden="1" x14ac:dyDescent="0.25"/>
    <row r="2109" ht="15.75" hidden="1" x14ac:dyDescent="0.25"/>
    <row r="2110" ht="15.75" hidden="1" x14ac:dyDescent="0.25"/>
    <row r="2111" ht="15.75" hidden="1" x14ac:dyDescent="0.25"/>
    <row r="2112" ht="15.75" hidden="1" x14ac:dyDescent="0.25"/>
    <row r="2113" ht="15.75" hidden="1" x14ac:dyDescent="0.25"/>
    <row r="2114" ht="15.75" hidden="1" x14ac:dyDescent="0.25"/>
    <row r="2115" ht="15.75" hidden="1" x14ac:dyDescent="0.25"/>
    <row r="2116" ht="15.75" hidden="1" x14ac:dyDescent="0.25"/>
    <row r="2117" ht="15.75" hidden="1" x14ac:dyDescent="0.25"/>
    <row r="2118" ht="15.75" hidden="1" x14ac:dyDescent="0.25"/>
    <row r="2119" ht="15.75" hidden="1" x14ac:dyDescent="0.25"/>
    <row r="2120" ht="15.75" hidden="1" x14ac:dyDescent="0.25"/>
    <row r="2121" ht="15.75" hidden="1" x14ac:dyDescent="0.25"/>
    <row r="2122" ht="15.75" hidden="1" x14ac:dyDescent="0.25"/>
    <row r="2123" ht="15.75" hidden="1" x14ac:dyDescent="0.25"/>
    <row r="2124" ht="15.75" hidden="1" x14ac:dyDescent="0.25"/>
    <row r="2125" ht="15.75" hidden="1" x14ac:dyDescent="0.25"/>
    <row r="2126" ht="15.75" hidden="1" x14ac:dyDescent="0.25"/>
    <row r="2127" ht="15.75" hidden="1" x14ac:dyDescent="0.25"/>
    <row r="2128" ht="15.75" hidden="1" x14ac:dyDescent="0.25"/>
    <row r="2129" ht="15.75" hidden="1" x14ac:dyDescent="0.25"/>
    <row r="2130" ht="15.75" hidden="1" x14ac:dyDescent="0.25"/>
    <row r="2131" ht="15.75" hidden="1" x14ac:dyDescent="0.25"/>
    <row r="2132" ht="15.75" hidden="1" x14ac:dyDescent="0.25"/>
    <row r="2133" ht="15.75" hidden="1" x14ac:dyDescent="0.25"/>
    <row r="2134" ht="15.75" hidden="1" x14ac:dyDescent="0.25"/>
    <row r="2135" ht="15.75" hidden="1" x14ac:dyDescent="0.25"/>
    <row r="2136" ht="15.75" hidden="1" x14ac:dyDescent="0.25"/>
    <row r="2137" ht="15.75" hidden="1" x14ac:dyDescent="0.25"/>
    <row r="2138" ht="15.75" hidden="1" x14ac:dyDescent="0.25"/>
    <row r="2139" ht="15.75" hidden="1" x14ac:dyDescent="0.25"/>
    <row r="2140" ht="15.75" hidden="1" x14ac:dyDescent="0.25"/>
    <row r="2141" ht="15.75" hidden="1" x14ac:dyDescent="0.25"/>
    <row r="2142" ht="15.75" hidden="1" x14ac:dyDescent="0.25"/>
    <row r="2143" ht="15.75" hidden="1" x14ac:dyDescent="0.25"/>
    <row r="2144" ht="15.75" hidden="1" x14ac:dyDescent="0.25"/>
    <row r="2145" ht="15.75" hidden="1" x14ac:dyDescent="0.25"/>
    <row r="2146" ht="15.75" hidden="1" x14ac:dyDescent="0.25"/>
    <row r="2147" ht="15.75" hidden="1" x14ac:dyDescent="0.25"/>
    <row r="2148" ht="15.75" hidden="1" x14ac:dyDescent="0.25"/>
    <row r="2149" ht="15.75" hidden="1" x14ac:dyDescent="0.25"/>
    <row r="2150" ht="15.75" hidden="1" x14ac:dyDescent="0.25"/>
    <row r="2151" ht="15.75" hidden="1" x14ac:dyDescent="0.25"/>
    <row r="2152" ht="15.75" hidden="1" x14ac:dyDescent="0.25"/>
    <row r="2153" ht="15.75" hidden="1" x14ac:dyDescent="0.25"/>
    <row r="2154" ht="15.75" hidden="1" x14ac:dyDescent="0.25"/>
    <row r="2155" ht="15.75" hidden="1" x14ac:dyDescent="0.25"/>
    <row r="2156" ht="15.75" hidden="1" x14ac:dyDescent="0.25"/>
    <row r="2157" ht="15.75" hidden="1" x14ac:dyDescent="0.25"/>
    <row r="2158" ht="15.75" hidden="1" x14ac:dyDescent="0.25"/>
    <row r="2159" ht="15.75" hidden="1" x14ac:dyDescent="0.25"/>
    <row r="2160" ht="15.75" hidden="1" x14ac:dyDescent="0.25"/>
    <row r="2161" ht="15.75" hidden="1" x14ac:dyDescent="0.25"/>
    <row r="2162" ht="15.75" hidden="1" x14ac:dyDescent="0.25"/>
    <row r="2163" ht="15.75" hidden="1" x14ac:dyDescent="0.25"/>
    <row r="2164" ht="15.75" hidden="1" x14ac:dyDescent="0.25"/>
    <row r="2165" ht="15.75" hidden="1" x14ac:dyDescent="0.25"/>
    <row r="2166" ht="15.75" hidden="1" x14ac:dyDescent="0.25"/>
    <row r="2167" ht="15.75" hidden="1" x14ac:dyDescent="0.25"/>
    <row r="2168" ht="15.75" hidden="1" x14ac:dyDescent="0.25"/>
    <row r="2169" ht="15.75" hidden="1" x14ac:dyDescent="0.25"/>
    <row r="2170" ht="15.75" hidden="1" x14ac:dyDescent="0.25"/>
    <row r="2171" ht="15.75" hidden="1" x14ac:dyDescent="0.25"/>
    <row r="2172" ht="15.75" hidden="1" x14ac:dyDescent="0.25"/>
    <row r="2173" ht="15.75" hidden="1" x14ac:dyDescent="0.25"/>
    <row r="2174" ht="15.75" hidden="1" x14ac:dyDescent="0.25"/>
    <row r="2175" ht="15.75" hidden="1" x14ac:dyDescent="0.25"/>
    <row r="2176" ht="15.75" hidden="1" x14ac:dyDescent="0.25"/>
    <row r="2177" ht="15.75" hidden="1" x14ac:dyDescent="0.25"/>
    <row r="2178" ht="15.75" hidden="1" x14ac:dyDescent="0.25"/>
    <row r="2179" ht="15.75" hidden="1" x14ac:dyDescent="0.25"/>
    <row r="2180" ht="15.75" hidden="1" x14ac:dyDescent="0.25"/>
    <row r="2181" ht="15.75" hidden="1" x14ac:dyDescent="0.25"/>
    <row r="2182" ht="15.75" hidden="1" x14ac:dyDescent="0.25"/>
    <row r="2183" ht="15.75" hidden="1" x14ac:dyDescent="0.25"/>
    <row r="2184" ht="15.75" hidden="1" x14ac:dyDescent="0.25"/>
    <row r="2185" ht="15.75" hidden="1" x14ac:dyDescent="0.25"/>
    <row r="2186" ht="15.75" hidden="1" x14ac:dyDescent="0.25"/>
    <row r="2187" ht="15.75" hidden="1" x14ac:dyDescent="0.25"/>
    <row r="2188" ht="15.75" hidden="1" x14ac:dyDescent="0.25"/>
    <row r="2189" ht="15.75" hidden="1" x14ac:dyDescent="0.25"/>
    <row r="2190" ht="15.75" hidden="1" x14ac:dyDescent="0.25"/>
    <row r="2191" ht="15.75" hidden="1" x14ac:dyDescent="0.25"/>
    <row r="2192" ht="15.75" hidden="1" x14ac:dyDescent="0.25"/>
    <row r="2193" ht="15.75" hidden="1" x14ac:dyDescent="0.25"/>
    <row r="2194" ht="15.75" hidden="1" x14ac:dyDescent="0.25"/>
    <row r="2195" ht="15.75" hidden="1" x14ac:dyDescent="0.25"/>
    <row r="2196" ht="15.75" hidden="1" x14ac:dyDescent="0.25"/>
    <row r="2197" ht="15.75" hidden="1" x14ac:dyDescent="0.25"/>
    <row r="2198" ht="15.75" hidden="1" x14ac:dyDescent="0.25"/>
    <row r="2199" ht="15.75" hidden="1" x14ac:dyDescent="0.25"/>
    <row r="2200" ht="15.75" hidden="1" x14ac:dyDescent="0.25"/>
    <row r="2201" ht="15.75" hidden="1" x14ac:dyDescent="0.25"/>
    <row r="2202" ht="15.75" hidden="1" x14ac:dyDescent="0.25"/>
    <row r="2203" ht="15.75" hidden="1" x14ac:dyDescent="0.25"/>
    <row r="2204" ht="15.75" hidden="1" x14ac:dyDescent="0.25"/>
    <row r="2205" ht="15.75" hidden="1" x14ac:dyDescent="0.25"/>
    <row r="2206" ht="15.75" hidden="1" x14ac:dyDescent="0.25"/>
    <row r="2207" ht="15.75" hidden="1" x14ac:dyDescent="0.25"/>
    <row r="2208" ht="15.75" hidden="1" x14ac:dyDescent="0.25"/>
    <row r="2209" ht="15.75" hidden="1" x14ac:dyDescent="0.25"/>
    <row r="2210" ht="15.75" hidden="1" x14ac:dyDescent="0.25"/>
    <row r="2211" ht="15.75" hidden="1" x14ac:dyDescent="0.25"/>
    <row r="2212" ht="15.75" hidden="1" x14ac:dyDescent="0.25"/>
    <row r="2213" ht="15.75" hidden="1" x14ac:dyDescent="0.25"/>
    <row r="2214" ht="15.75" hidden="1" x14ac:dyDescent="0.25"/>
    <row r="2215" ht="15.75" hidden="1" x14ac:dyDescent="0.25"/>
    <row r="2216" ht="15.75" hidden="1" x14ac:dyDescent="0.25"/>
    <row r="2217" ht="15.75" hidden="1" x14ac:dyDescent="0.25"/>
    <row r="2218" ht="15.75" hidden="1" x14ac:dyDescent="0.25"/>
    <row r="2219" ht="15.75" hidden="1" x14ac:dyDescent="0.25"/>
    <row r="2220" ht="15.75" hidden="1" x14ac:dyDescent="0.25"/>
    <row r="2221" ht="15.75" hidden="1" x14ac:dyDescent="0.25"/>
    <row r="2222" ht="15.75" hidden="1" x14ac:dyDescent="0.25"/>
    <row r="2223" ht="15.75" hidden="1" x14ac:dyDescent="0.25"/>
    <row r="2224" ht="15.75" hidden="1" x14ac:dyDescent="0.25"/>
    <row r="2225" ht="15.75" hidden="1" x14ac:dyDescent="0.25"/>
    <row r="2226" ht="15.75" hidden="1" x14ac:dyDescent="0.25"/>
    <row r="2227" ht="15.75" hidden="1" x14ac:dyDescent="0.25"/>
    <row r="2228" ht="15.75" hidden="1" x14ac:dyDescent="0.25"/>
    <row r="2229" ht="15.75" hidden="1" x14ac:dyDescent="0.25"/>
    <row r="2230" ht="15.75" hidden="1" x14ac:dyDescent="0.25"/>
    <row r="2231" ht="15.75" hidden="1" x14ac:dyDescent="0.25"/>
    <row r="2232" ht="15.75" hidden="1" x14ac:dyDescent="0.25"/>
    <row r="2233" ht="15.75" hidden="1" x14ac:dyDescent="0.25"/>
    <row r="2234" ht="15.75" hidden="1" x14ac:dyDescent="0.25"/>
    <row r="2235" ht="15.75" hidden="1" x14ac:dyDescent="0.25"/>
    <row r="2236" ht="15.75" hidden="1" x14ac:dyDescent="0.25"/>
    <row r="2237" ht="15.75" hidden="1" x14ac:dyDescent="0.25"/>
    <row r="2238" ht="15.75" hidden="1" x14ac:dyDescent="0.25"/>
    <row r="2239" ht="15.75" hidden="1" x14ac:dyDescent="0.25"/>
    <row r="2240" ht="15.75" hidden="1" x14ac:dyDescent="0.25"/>
    <row r="2241" ht="15.75" hidden="1" x14ac:dyDescent="0.25"/>
    <row r="2242" ht="15.75" hidden="1" x14ac:dyDescent="0.25"/>
    <row r="2243" ht="15.75" hidden="1" x14ac:dyDescent="0.25"/>
    <row r="2244" ht="15.75" hidden="1" x14ac:dyDescent="0.25"/>
    <row r="2245" ht="15.75" hidden="1" x14ac:dyDescent="0.25"/>
    <row r="2246" ht="15.75" hidden="1" x14ac:dyDescent="0.25"/>
    <row r="2247" ht="15.75" hidden="1" x14ac:dyDescent="0.25"/>
    <row r="2248" ht="15.75" hidden="1" x14ac:dyDescent="0.25"/>
    <row r="2249" ht="15.75" hidden="1" x14ac:dyDescent="0.25"/>
    <row r="2250" ht="15.75" hidden="1" x14ac:dyDescent="0.25"/>
    <row r="2251" ht="15.75" hidden="1" x14ac:dyDescent="0.25"/>
    <row r="2252" ht="15.75" hidden="1" x14ac:dyDescent="0.25"/>
    <row r="2253" ht="15.75" hidden="1" x14ac:dyDescent="0.25"/>
    <row r="2254" ht="15.75" hidden="1" x14ac:dyDescent="0.25"/>
    <row r="2255" ht="15.75" hidden="1" x14ac:dyDescent="0.25"/>
    <row r="2256" ht="15.75" hidden="1" x14ac:dyDescent="0.25"/>
    <row r="2257" ht="15.75" hidden="1" x14ac:dyDescent="0.25"/>
    <row r="2258" ht="15.75" hidden="1" x14ac:dyDescent="0.25"/>
    <row r="2259" ht="15.75" hidden="1" x14ac:dyDescent="0.25"/>
  </sheetData>
  <mergeCells count="8">
    <mergeCell ref="H3:I3"/>
    <mergeCell ref="H4:I4"/>
    <mergeCell ref="A46:C46"/>
    <mergeCell ref="A43:C43"/>
    <mergeCell ref="A5:A8"/>
    <mergeCell ref="D1:G1"/>
    <mergeCell ref="D2:G2"/>
    <mergeCell ref="E3:F3"/>
  </mergeCells>
  <printOptions horizontalCentered="1"/>
  <pageMargins left="0.25" right="0.25" top="0.75" bottom="0.75" header="0.3" footer="0.3"/>
  <pageSetup scale="8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tint="-0.249977111117893"/>
  </sheetPr>
  <dimension ref="A1:K2262"/>
  <sheetViews>
    <sheetView zoomScaleNormal="100" zoomScaleSheetLayoutView="130" workbookViewId="0">
      <selection activeCell="F12" sqref="F12"/>
    </sheetView>
  </sheetViews>
  <sheetFormatPr defaultColWidth="0" defaultRowHeight="0" customHeight="1" zeroHeight="1" x14ac:dyDescent="0.25"/>
  <cols>
    <col min="1" max="1" width="2.7109375" style="298" bestFit="1" customWidth="1"/>
    <col min="2" max="3" width="15" style="278" customWidth="1"/>
    <col min="4" max="4" width="15.140625" style="275" customWidth="1"/>
    <col min="5" max="5" width="2.85546875" style="350" bestFit="1" customWidth="1"/>
    <col min="6" max="6" width="39.7109375" style="275" customWidth="1"/>
    <col min="7" max="9" width="15.28515625" style="275" customWidth="1"/>
    <col min="10" max="10" width="2.7109375" style="298" bestFit="1" customWidth="1"/>
    <col min="11" max="16384" width="0" style="275" hidden="1"/>
  </cols>
  <sheetData>
    <row r="1" spans="1:11" ht="15.75" x14ac:dyDescent="0.25">
      <c r="D1" s="955" t="s">
        <v>37</v>
      </c>
      <c r="E1" s="955"/>
      <c r="F1" s="955"/>
      <c r="G1" s="955"/>
    </row>
    <row r="2" spans="1:11" ht="15.75" x14ac:dyDescent="0.25">
      <c r="B2" s="294" t="s">
        <v>0</v>
      </c>
      <c r="D2" s="932" t="s">
        <v>38</v>
      </c>
      <c r="E2" s="932"/>
      <c r="F2" s="932"/>
      <c r="G2" s="932"/>
    </row>
    <row r="3" spans="1:11" ht="15.75" x14ac:dyDescent="0.25">
      <c r="B3" s="294" t="s">
        <v>39</v>
      </c>
      <c r="E3" s="956" t="s">
        <v>3</v>
      </c>
      <c r="F3" s="958"/>
      <c r="H3" s="956" t="s">
        <v>5</v>
      </c>
      <c r="I3" s="956"/>
    </row>
    <row r="4" spans="1:11" ht="15.75" x14ac:dyDescent="0.25">
      <c r="A4" s="416"/>
      <c r="B4" s="415"/>
      <c r="C4" s="415"/>
      <c r="D4" s="773" t="s">
        <v>40</v>
      </c>
      <c r="E4" s="773"/>
      <c r="F4" s="773"/>
      <c r="G4" s="773"/>
      <c r="H4" s="957" t="s">
        <v>41</v>
      </c>
      <c r="I4" s="957"/>
      <c r="J4" s="583"/>
    </row>
    <row r="5" spans="1:11" s="347" customFormat="1" ht="12.4" customHeight="1" x14ac:dyDescent="0.25">
      <c r="A5" s="937"/>
      <c r="B5" s="755" t="s">
        <v>7</v>
      </c>
      <c r="C5" s="756"/>
      <c r="D5" s="757"/>
      <c r="E5" s="766" t="s">
        <v>75</v>
      </c>
      <c r="F5" s="781"/>
      <c r="G5" s="774" t="s">
        <v>43</v>
      </c>
      <c r="H5" s="775"/>
      <c r="I5" s="776"/>
      <c r="J5" s="670"/>
    </row>
    <row r="6" spans="1:11" s="347" customFormat="1" ht="12.4" customHeight="1" x14ac:dyDescent="0.2">
      <c r="A6" s="938"/>
      <c r="B6" s="758" t="s">
        <v>10</v>
      </c>
      <c r="C6" s="759"/>
      <c r="D6" s="417" t="s">
        <v>44</v>
      </c>
      <c r="E6" s="762"/>
      <c r="F6" s="627" t="s">
        <v>92</v>
      </c>
      <c r="G6" s="777"/>
      <c r="H6" s="778"/>
      <c r="I6" s="779"/>
      <c r="J6" s="671"/>
    </row>
    <row r="7" spans="1:11" s="347" customFormat="1" ht="12.4" customHeight="1" x14ac:dyDescent="0.2">
      <c r="A7" s="938"/>
      <c r="B7" s="417" t="s">
        <v>45</v>
      </c>
      <c r="C7" s="417" t="s">
        <v>46</v>
      </c>
      <c r="D7" s="418" t="s">
        <v>47</v>
      </c>
      <c r="E7" s="782"/>
      <c r="F7" s="783"/>
      <c r="G7" s="417" t="s">
        <v>48</v>
      </c>
      <c r="H7" s="417" t="s">
        <v>49</v>
      </c>
      <c r="I7" s="417" t="s">
        <v>50</v>
      </c>
      <c r="J7" s="671"/>
    </row>
    <row r="8" spans="1:11" s="347" customFormat="1" ht="12.4" customHeight="1" x14ac:dyDescent="0.2">
      <c r="A8" s="939"/>
      <c r="B8" s="419" t="s">
        <v>51</v>
      </c>
      <c r="C8" s="419" t="s">
        <v>52</v>
      </c>
      <c r="D8" s="420" t="s">
        <v>53</v>
      </c>
      <c r="E8" s="784"/>
      <c r="F8" s="785"/>
      <c r="G8" s="419" t="s">
        <v>54</v>
      </c>
      <c r="H8" s="419" t="s">
        <v>55</v>
      </c>
      <c r="I8" s="419" t="s">
        <v>56</v>
      </c>
      <c r="J8" s="672"/>
    </row>
    <row r="9" spans="1:11" s="404" customFormat="1" ht="12" customHeight="1" x14ac:dyDescent="0.2">
      <c r="A9" s="310">
        <v>1</v>
      </c>
      <c r="B9" s="293"/>
      <c r="C9" s="293"/>
      <c r="D9" s="293"/>
      <c r="E9" s="310">
        <v>1</v>
      </c>
      <c r="F9" s="290" t="s">
        <v>57</v>
      </c>
      <c r="G9" s="293"/>
      <c r="H9" s="293"/>
      <c r="I9" s="293"/>
      <c r="J9" s="310">
        <v>1</v>
      </c>
      <c r="K9" s="414"/>
    </row>
    <row r="10" spans="1:11" s="404" customFormat="1" ht="12" customHeight="1" x14ac:dyDescent="0.2">
      <c r="A10" s="290">
        <v>2</v>
      </c>
      <c r="B10" s="423">
        <v>94044</v>
      </c>
      <c r="C10" s="423">
        <v>94696</v>
      </c>
      <c r="D10" s="423">
        <v>130000</v>
      </c>
      <c r="E10" s="290">
        <v>2</v>
      </c>
      <c r="F10" s="334" t="s">
        <v>58</v>
      </c>
      <c r="G10" s="423">
        <v>142000</v>
      </c>
      <c r="H10" s="423">
        <v>142000</v>
      </c>
      <c r="I10" s="423">
        <v>142000</v>
      </c>
      <c r="J10" s="290">
        <v>2</v>
      </c>
      <c r="K10" s="414"/>
    </row>
    <row r="11" spans="1:11" s="404" customFormat="1" ht="12" customHeight="1" x14ac:dyDescent="0.2">
      <c r="A11" s="290">
        <v>3</v>
      </c>
      <c r="B11" s="423">
        <v>60160</v>
      </c>
      <c r="C11" s="423">
        <v>61768</v>
      </c>
      <c r="D11" s="423">
        <v>74000</v>
      </c>
      <c r="E11" s="290">
        <v>3</v>
      </c>
      <c r="F11" s="334" t="s">
        <v>59</v>
      </c>
      <c r="G11" s="423">
        <v>78000</v>
      </c>
      <c r="H11" s="423">
        <v>78000</v>
      </c>
      <c r="I11" s="423">
        <v>78000</v>
      </c>
      <c r="J11" s="290">
        <v>3</v>
      </c>
      <c r="K11" s="414"/>
    </row>
    <row r="12" spans="1:11" s="404" customFormat="1" ht="12" customHeight="1" x14ac:dyDescent="0.2">
      <c r="A12" s="290">
        <v>4</v>
      </c>
      <c r="B12" s="423"/>
      <c r="C12" s="423"/>
      <c r="D12" s="423"/>
      <c r="E12" s="290">
        <v>4</v>
      </c>
      <c r="F12" s="321"/>
      <c r="G12" s="423"/>
      <c r="H12" s="423"/>
      <c r="I12" s="423"/>
      <c r="J12" s="290">
        <v>4</v>
      </c>
      <c r="K12" s="414"/>
    </row>
    <row r="13" spans="1:11" s="404" customFormat="1" ht="12" customHeight="1" x14ac:dyDescent="0.2">
      <c r="A13" s="290">
        <v>5</v>
      </c>
      <c r="B13" s="423"/>
      <c r="C13" s="423"/>
      <c r="D13" s="423"/>
      <c r="E13" s="290">
        <v>5</v>
      </c>
      <c r="F13" s="321"/>
      <c r="G13" s="423"/>
      <c r="H13" s="423"/>
      <c r="I13" s="423"/>
      <c r="J13" s="290">
        <v>5</v>
      </c>
      <c r="K13" s="414"/>
    </row>
    <row r="14" spans="1:11" s="404" customFormat="1" ht="12" customHeight="1" x14ac:dyDescent="0.2">
      <c r="A14" s="290">
        <v>6</v>
      </c>
      <c r="B14" s="423"/>
      <c r="C14" s="423"/>
      <c r="D14" s="423"/>
      <c r="E14" s="290">
        <v>6</v>
      </c>
      <c r="F14" s="321"/>
      <c r="G14" s="423"/>
      <c r="H14" s="423"/>
      <c r="I14" s="423"/>
      <c r="J14" s="290">
        <v>6</v>
      </c>
      <c r="K14" s="414"/>
    </row>
    <row r="15" spans="1:11" s="404" customFormat="1" ht="12" customHeight="1" x14ac:dyDescent="0.2">
      <c r="A15" s="290">
        <v>7</v>
      </c>
      <c r="B15" s="423"/>
      <c r="C15" s="423"/>
      <c r="D15" s="423"/>
      <c r="E15" s="290">
        <v>7</v>
      </c>
      <c r="F15" s="321"/>
      <c r="G15" s="423"/>
      <c r="H15" s="423"/>
      <c r="I15" s="423"/>
      <c r="J15" s="290">
        <v>7</v>
      </c>
      <c r="K15" s="414"/>
    </row>
    <row r="16" spans="1:11" s="406" customFormat="1" ht="12.75" x14ac:dyDescent="0.2">
      <c r="A16" s="290">
        <v>8</v>
      </c>
      <c r="B16" s="412">
        <f>SUM(B10:B15)</f>
        <v>154204</v>
      </c>
      <c r="C16" s="412">
        <f>SUM(C10:C15)</f>
        <v>156464</v>
      </c>
      <c r="D16" s="412">
        <f>SUM(D10:D15)</f>
        <v>204000</v>
      </c>
      <c r="E16" s="290">
        <v>8</v>
      </c>
      <c r="F16" s="413" t="s">
        <v>60</v>
      </c>
      <c r="G16" s="412">
        <f>SUM(G10:G15)</f>
        <v>220000</v>
      </c>
      <c r="H16" s="412">
        <f>SUM(H10:H15)</f>
        <v>220000</v>
      </c>
      <c r="I16" s="412">
        <f>SUM(I10:I15)</f>
        <v>220000</v>
      </c>
      <c r="J16" s="290">
        <v>8</v>
      </c>
      <c r="K16" s="407"/>
    </row>
    <row r="17" spans="1:11" s="406" customFormat="1" ht="12.75" x14ac:dyDescent="0.2">
      <c r="A17" s="290">
        <v>9</v>
      </c>
      <c r="B17" s="423">
        <v>10</v>
      </c>
      <c r="C17" s="423">
        <v>10</v>
      </c>
      <c r="D17" s="423">
        <v>12</v>
      </c>
      <c r="E17" s="290">
        <v>9</v>
      </c>
      <c r="F17" s="413" t="s">
        <v>61</v>
      </c>
      <c r="G17" s="423">
        <v>13</v>
      </c>
      <c r="H17" s="423">
        <v>13</v>
      </c>
      <c r="I17" s="423">
        <v>13</v>
      </c>
      <c r="J17" s="290">
        <v>9</v>
      </c>
      <c r="K17" s="407"/>
    </row>
    <row r="18" spans="1:11" s="404" customFormat="1" ht="12" customHeight="1" x14ac:dyDescent="0.2">
      <c r="A18" s="310">
        <v>10</v>
      </c>
      <c r="B18" s="287"/>
      <c r="C18" s="287"/>
      <c r="D18" s="287"/>
      <c r="E18" s="310">
        <v>10</v>
      </c>
      <c r="F18" s="290" t="s">
        <v>62</v>
      </c>
      <c r="G18" s="632"/>
      <c r="H18" s="632"/>
      <c r="I18" s="632"/>
      <c r="J18" s="310">
        <v>10</v>
      </c>
      <c r="K18" s="414"/>
    </row>
    <row r="19" spans="1:11" s="404" customFormat="1" ht="12" customHeight="1" x14ac:dyDescent="0.2">
      <c r="A19" s="290">
        <v>11</v>
      </c>
      <c r="B19" s="423">
        <v>10669</v>
      </c>
      <c r="C19" s="423">
        <v>8801</v>
      </c>
      <c r="D19" s="423">
        <v>13000</v>
      </c>
      <c r="E19" s="290">
        <v>11</v>
      </c>
      <c r="F19" s="334" t="s">
        <v>93</v>
      </c>
      <c r="G19" s="423">
        <v>11500</v>
      </c>
      <c r="H19" s="423">
        <v>11500</v>
      </c>
      <c r="I19" s="423">
        <v>11500</v>
      </c>
      <c r="J19" s="290">
        <v>11</v>
      </c>
      <c r="K19" s="414"/>
    </row>
    <row r="20" spans="1:11" s="404" customFormat="1" ht="12" customHeight="1" x14ac:dyDescent="0.2">
      <c r="A20" s="290">
        <v>12</v>
      </c>
      <c r="B20" s="423">
        <v>8198</v>
      </c>
      <c r="C20" s="423">
        <v>8697</v>
      </c>
      <c r="D20" s="423">
        <v>12000</v>
      </c>
      <c r="E20" s="290">
        <v>12</v>
      </c>
      <c r="F20" s="334" t="s">
        <v>94</v>
      </c>
      <c r="G20" s="423">
        <v>10000</v>
      </c>
      <c r="H20" s="423">
        <v>10000</v>
      </c>
      <c r="I20" s="423">
        <v>10000</v>
      </c>
      <c r="J20" s="290">
        <v>12</v>
      </c>
      <c r="K20" s="414"/>
    </row>
    <row r="21" spans="1:11" s="404" customFormat="1" ht="12" customHeight="1" x14ac:dyDescent="0.2">
      <c r="A21" s="290">
        <v>13</v>
      </c>
      <c r="B21" s="423">
        <v>7815</v>
      </c>
      <c r="C21" s="423">
        <v>7525</v>
      </c>
      <c r="D21" s="423">
        <v>8000</v>
      </c>
      <c r="E21" s="290">
        <v>13</v>
      </c>
      <c r="F21" s="334" t="s">
        <v>79</v>
      </c>
      <c r="G21" s="423">
        <v>8000</v>
      </c>
      <c r="H21" s="423">
        <v>8000</v>
      </c>
      <c r="I21" s="423">
        <v>8000</v>
      </c>
      <c r="J21" s="290">
        <v>13</v>
      </c>
      <c r="K21" s="414"/>
    </row>
    <row r="22" spans="1:11" s="404" customFormat="1" ht="12" customHeight="1" x14ac:dyDescent="0.2">
      <c r="A22" s="290">
        <v>14</v>
      </c>
      <c r="B22" s="423">
        <v>1286</v>
      </c>
      <c r="C22" s="423">
        <v>1860</v>
      </c>
      <c r="D22" s="423">
        <v>2000</v>
      </c>
      <c r="E22" s="290">
        <v>14</v>
      </c>
      <c r="F22" s="334" t="s">
        <v>95</v>
      </c>
      <c r="G22" s="423">
        <v>2000</v>
      </c>
      <c r="H22" s="423">
        <v>2000</v>
      </c>
      <c r="I22" s="423">
        <v>2000</v>
      </c>
      <c r="J22" s="290">
        <v>14</v>
      </c>
      <c r="K22" s="414"/>
    </row>
    <row r="23" spans="1:11" s="404" customFormat="1" ht="12" customHeight="1" x14ac:dyDescent="0.2">
      <c r="A23" s="290">
        <v>15</v>
      </c>
      <c r="B23" s="423">
        <v>3527</v>
      </c>
      <c r="C23" s="423">
        <v>4286</v>
      </c>
      <c r="D23" s="423">
        <v>4000</v>
      </c>
      <c r="E23" s="290">
        <v>15</v>
      </c>
      <c r="F23" s="334" t="s">
        <v>96</v>
      </c>
      <c r="G23" s="423">
        <v>4000</v>
      </c>
      <c r="H23" s="423">
        <v>4000</v>
      </c>
      <c r="I23" s="423">
        <v>4000</v>
      </c>
      <c r="J23" s="290">
        <v>15</v>
      </c>
      <c r="K23" s="414"/>
    </row>
    <row r="24" spans="1:11" s="404" customFormat="1" ht="12" customHeight="1" x14ac:dyDescent="0.2">
      <c r="A24" s="290">
        <v>16</v>
      </c>
      <c r="B24" s="423">
        <v>413</v>
      </c>
      <c r="C24" s="423">
        <v>968</v>
      </c>
      <c r="D24" s="423">
        <v>500</v>
      </c>
      <c r="E24" s="290">
        <v>16</v>
      </c>
      <c r="F24" s="334" t="s">
        <v>97</v>
      </c>
      <c r="G24" s="423">
        <v>2000</v>
      </c>
      <c r="H24" s="423">
        <v>1000</v>
      </c>
      <c r="I24" s="423">
        <v>1000</v>
      </c>
      <c r="J24" s="290">
        <v>16</v>
      </c>
      <c r="K24" s="414"/>
    </row>
    <row r="25" spans="1:11" s="404" customFormat="1" ht="12" customHeight="1" x14ac:dyDescent="0.2">
      <c r="A25" s="290">
        <v>17</v>
      </c>
      <c r="B25" s="423">
        <v>1219</v>
      </c>
      <c r="C25" s="423">
        <v>115</v>
      </c>
      <c r="D25" s="423">
        <v>1000</v>
      </c>
      <c r="E25" s="290">
        <v>17</v>
      </c>
      <c r="F25" s="334" t="s">
        <v>98</v>
      </c>
      <c r="G25" s="423">
        <v>1000</v>
      </c>
      <c r="H25" s="423">
        <v>1000</v>
      </c>
      <c r="I25" s="423">
        <v>1000</v>
      </c>
      <c r="J25" s="290">
        <v>17</v>
      </c>
      <c r="K25" s="414"/>
    </row>
    <row r="26" spans="1:11" s="404" customFormat="1" ht="12" customHeight="1" x14ac:dyDescent="0.2">
      <c r="A26" s="290">
        <v>18</v>
      </c>
      <c r="B26" s="423">
        <v>1919</v>
      </c>
      <c r="C26" s="423">
        <v>1735</v>
      </c>
      <c r="D26" s="423">
        <v>2000</v>
      </c>
      <c r="E26" s="290">
        <v>18</v>
      </c>
      <c r="F26" s="334" t="s">
        <v>82</v>
      </c>
      <c r="G26" s="423">
        <v>2000</v>
      </c>
      <c r="H26" s="423">
        <v>2000</v>
      </c>
      <c r="I26" s="423">
        <v>2000</v>
      </c>
      <c r="J26" s="290">
        <v>18</v>
      </c>
      <c r="K26" s="414"/>
    </row>
    <row r="27" spans="1:11" s="404" customFormat="1" ht="12" customHeight="1" x14ac:dyDescent="0.2">
      <c r="A27" s="290">
        <v>19</v>
      </c>
      <c r="B27" s="423"/>
      <c r="C27" s="423"/>
      <c r="D27" s="423"/>
      <c r="E27" s="290">
        <v>19</v>
      </c>
      <c r="F27" s="334"/>
      <c r="G27" s="423"/>
      <c r="H27" s="423"/>
      <c r="I27" s="423"/>
      <c r="J27" s="290">
        <v>19</v>
      </c>
      <c r="K27" s="414"/>
    </row>
    <row r="28" spans="1:11" s="404" customFormat="1" ht="12" customHeight="1" x14ac:dyDescent="0.2">
      <c r="A28" s="290">
        <v>20</v>
      </c>
      <c r="B28" s="423"/>
      <c r="C28" s="423"/>
      <c r="D28" s="423"/>
      <c r="E28" s="290">
        <v>20</v>
      </c>
      <c r="F28" s="334"/>
      <c r="G28" s="423"/>
      <c r="H28" s="423"/>
      <c r="I28" s="423"/>
      <c r="J28" s="290">
        <v>20</v>
      </c>
      <c r="K28" s="414"/>
    </row>
    <row r="29" spans="1:11" s="404" customFormat="1" ht="12" customHeight="1" x14ac:dyDescent="0.2">
      <c r="A29" s="290">
        <v>21</v>
      </c>
      <c r="B29" s="423"/>
      <c r="C29" s="423"/>
      <c r="D29" s="423"/>
      <c r="E29" s="290">
        <v>21</v>
      </c>
      <c r="F29" s="334"/>
      <c r="G29" s="423"/>
      <c r="H29" s="423"/>
      <c r="I29" s="423"/>
      <c r="J29" s="290">
        <v>21</v>
      </c>
      <c r="K29" s="414"/>
    </row>
    <row r="30" spans="1:11" s="404" customFormat="1" ht="12.6" customHeight="1" x14ac:dyDescent="0.2">
      <c r="A30" s="290">
        <v>22</v>
      </c>
      <c r="B30" s="423"/>
      <c r="C30" s="423"/>
      <c r="D30" s="423"/>
      <c r="E30" s="290">
        <v>22</v>
      </c>
      <c r="F30" s="334"/>
      <c r="G30" s="423"/>
      <c r="H30" s="423"/>
      <c r="I30" s="423"/>
      <c r="J30" s="290">
        <v>22</v>
      </c>
      <c r="K30" s="414"/>
    </row>
    <row r="31" spans="1:11" s="404" customFormat="1" ht="12" customHeight="1" x14ac:dyDescent="0.2">
      <c r="A31" s="290">
        <v>23</v>
      </c>
      <c r="B31" s="423"/>
      <c r="C31" s="423"/>
      <c r="D31" s="423"/>
      <c r="E31" s="290">
        <v>23</v>
      </c>
      <c r="F31" s="334"/>
      <c r="G31" s="423"/>
      <c r="H31" s="423"/>
      <c r="I31" s="423"/>
      <c r="J31" s="290">
        <v>23</v>
      </c>
      <c r="K31" s="414"/>
    </row>
    <row r="32" spans="1:11" s="404" customFormat="1" ht="12" customHeight="1" x14ac:dyDescent="0.2">
      <c r="A32" s="290">
        <v>24</v>
      </c>
      <c r="B32" s="423"/>
      <c r="C32" s="423"/>
      <c r="D32" s="423"/>
      <c r="E32" s="290">
        <v>24</v>
      </c>
      <c r="F32" s="334"/>
      <c r="G32" s="423"/>
      <c r="H32" s="423"/>
      <c r="I32" s="423"/>
      <c r="J32" s="290">
        <v>24</v>
      </c>
      <c r="K32" s="414"/>
    </row>
    <row r="33" spans="1:11" s="404" customFormat="1" ht="12" customHeight="1" x14ac:dyDescent="0.2">
      <c r="A33" s="290">
        <v>25</v>
      </c>
      <c r="B33" s="423"/>
      <c r="C33" s="423"/>
      <c r="D33" s="423"/>
      <c r="E33" s="290">
        <v>25</v>
      </c>
      <c r="F33" s="334"/>
      <c r="G33" s="423"/>
      <c r="H33" s="423"/>
      <c r="I33" s="423"/>
      <c r="J33" s="290">
        <v>25</v>
      </c>
      <c r="K33" s="414"/>
    </row>
    <row r="34" spans="1:11" s="404" customFormat="1" ht="12" customHeight="1" x14ac:dyDescent="0.2">
      <c r="A34" s="290">
        <v>26</v>
      </c>
      <c r="B34" s="423"/>
      <c r="C34" s="423"/>
      <c r="D34" s="423"/>
      <c r="E34" s="290">
        <v>26</v>
      </c>
      <c r="F34" s="334"/>
      <c r="G34" s="423"/>
      <c r="H34" s="423"/>
      <c r="I34" s="423"/>
      <c r="J34" s="290">
        <v>26</v>
      </c>
      <c r="K34" s="414"/>
    </row>
    <row r="35" spans="1:11" s="406" customFormat="1" ht="12.75" x14ac:dyDescent="0.2">
      <c r="A35" s="290">
        <v>27</v>
      </c>
      <c r="B35" s="412">
        <f>SUM(B19:B34)</f>
        <v>35046</v>
      </c>
      <c r="C35" s="412">
        <f>SUM(C19:C34)</f>
        <v>33987</v>
      </c>
      <c r="D35" s="412">
        <f>SUM(D19:D34)</f>
        <v>42500</v>
      </c>
      <c r="E35" s="290">
        <v>27</v>
      </c>
      <c r="F35" s="413" t="s">
        <v>68</v>
      </c>
      <c r="G35" s="412">
        <f>SUM(G19:G34)</f>
        <v>40500</v>
      </c>
      <c r="H35" s="412">
        <f>SUM(H19:H34)</f>
        <v>39500</v>
      </c>
      <c r="I35" s="412">
        <f>SUM(I19:I34)</f>
        <v>39500</v>
      </c>
      <c r="J35" s="290">
        <v>27</v>
      </c>
      <c r="K35" s="407"/>
    </row>
    <row r="36" spans="1:11" s="404" customFormat="1" ht="12" customHeight="1" x14ac:dyDescent="0.2">
      <c r="A36" s="310">
        <v>28</v>
      </c>
      <c r="B36" s="287"/>
      <c r="C36" s="287"/>
      <c r="D36" s="287"/>
      <c r="E36" s="310">
        <v>28</v>
      </c>
      <c r="F36" s="290" t="s">
        <v>69</v>
      </c>
      <c r="G36" s="287"/>
      <c r="H36" s="287"/>
      <c r="I36" s="287"/>
      <c r="J36" s="310">
        <v>28</v>
      </c>
      <c r="K36" s="414"/>
    </row>
    <row r="37" spans="1:11" s="404" customFormat="1" ht="12" customHeight="1" x14ac:dyDescent="0.2">
      <c r="A37" s="290">
        <v>29</v>
      </c>
      <c r="B37" s="423">
        <v>0</v>
      </c>
      <c r="C37" s="423">
        <v>0</v>
      </c>
      <c r="D37" s="423">
        <v>25000</v>
      </c>
      <c r="E37" s="290">
        <v>29</v>
      </c>
      <c r="F37" s="334" t="s">
        <v>99</v>
      </c>
      <c r="G37" s="423">
        <v>45000</v>
      </c>
      <c r="H37" s="423">
        <v>45000</v>
      </c>
      <c r="I37" s="423">
        <v>45000</v>
      </c>
      <c r="J37" s="290">
        <v>29</v>
      </c>
      <c r="K37" s="414"/>
    </row>
    <row r="38" spans="1:11" s="404" customFormat="1" ht="12" customHeight="1" x14ac:dyDescent="0.2">
      <c r="A38" s="290">
        <v>30</v>
      </c>
      <c r="B38" s="423"/>
      <c r="C38" s="423"/>
      <c r="D38" s="423"/>
      <c r="E38" s="290">
        <v>30</v>
      </c>
      <c r="F38" s="334"/>
      <c r="G38" s="423"/>
      <c r="H38" s="423"/>
      <c r="I38" s="423"/>
      <c r="J38" s="290">
        <v>30</v>
      </c>
      <c r="K38" s="414"/>
    </row>
    <row r="39" spans="1:11" s="404" customFormat="1" ht="12" customHeight="1" x14ac:dyDescent="0.2">
      <c r="A39" s="290">
        <v>31</v>
      </c>
      <c r="B39" s="423"/>
      <c r="C39" s="423"/>
      <c r="D39" s="423"/>
      <c r="E39" s="290">
        <v>31</v>
      </c>
      <c r="F39" s="334"/>
      <c r="G39" s="423"/>
      <c r="H39" s="423"/>
      <c r="I39" s="423"/>
      <c r="J39" s="290">
        <v>31</v>
      </c>
      <c r="K39" s="414"/>
    </row>
    <row r="40" spans="1:11" s="404" customFormat="1" ht="12" customHeight="1" x14ac:dyDescent="0.2">
      <c r="A40" s="290">
        <v>32</v>
      </c>
      <c r="B40" s="423"/>
      <c r="C40" s="423"/>
      <c r="D40" s="423"/>
      <c r="E40" s="290">
        <v>32</v>
      </c>
      <c r="F40" s="334"/>
      <c r="G40" s="423"/>
      <c r="H40" s="423"/>
      <c r="I40" s="423"/>
      <c r="J40" s="290">
        <v>32</v>
      </c>
      <c r="K40" s="414"/>
    </row>
    <row r="41" spans="1:11" s="404" customFormat="1" ht="12" customHeight="1" x14ac:dyDescent="0.2">
      <c r="A41" s="290">
        <v>33</v>
      </c>
      <c r="B41" s="423"/>
      <c r="C41" s="423"/>
      <c r="D41" s="423"/>
      <c r="E41" s="290">
        <v>33</v>
      </c>
      <c r="F41" s="334"/>
      <c r="G41" s="423"/>
      <c r="H41" s="423"/>
      <c r="I41" s="423"/>
      <c r="J41" s="290">
        <v>33</v>
      </c>
      <c r="K41" s="414"/>
    </row>
    <row r="42" spans="1:11" s="404" customFormat="1" ht="12" customHeight="1" x14ac:dyDescent="0.2">
      <c r="A42" s="290">
        <v>34</v>
      </c>
      <c r="B42" s="423"/>
      <c r="C42" s="423"/>
      <c r="D42" s="423"/>
      <c r="E42" s="290">
        <v>34</v>
      </c>
      <c r="F42" s="334"/>
      <c r="G42" s="423"/>
      <c r="H42" s="423"/>
      <c r="I42" s="423"/>
      <c r="J42" s="290">
        <v>34</v>
      </c>
      <c r="K42" s="414"/>
    </row>
    <row r="43" spans="1:11" s="406" customFormat="1" ht="12.75" x14ac:dyDescent="0.2">
      <c r="A43" s="411">
        <v>35</v>
      </c>
      <c r="B43" s="412">
        <f>SUM(B37:B42)</f>
        <v>0</v>
      </c>
      <c r="C43" s="412">
        <f>SUM(C37:C42)</f>
        <v>0</v>
      </c>
      <c r="D43" s="412">
        <f>SUM(D37:D42)</f>
        <v>25000</v>
      </c>
      <c r="E43" s="411">
        <v>35</v>
      </c>
      <c r="F43" s="413" t="s">
        <v>72</v>
      </c>
      <c r="G43" s="412">
        <f>SUM(G37:G42)</f>
        <v>45000</v>
      </c>
      <c r="H43" s="412">
        <f>SUM(H37:H42)</f>
        <v>45000</v>
      </c>
      <c r="I43" s="412">
        <f>SUM(I37:I42)</f>
        <v>45000</v>
      </c>
      <c r="J43" s="411">
        <v>35</v>
      </c>
      <c r="K43" s="407"/>
    </row>
    <row r="44" spans="1:11" s="406" customFormat="1" ht="16.5" customHeight="1" thickBot="1" x14ac:dyDescent="0.25">
      <c r="A44" s="411">
        <v>36</v>
      </c>
      <c r="B44" s="409">
        <f>B16+B35+B43</f>
        <v>189250</v>
      </c>
      <c r="C44" s="409">
        <f>C16+C35+C43</f>
        <v>190451</v>
      </c>
      <c r="D44" s="409">
        <f>D16+D35+D43</f>
        <v>271500</v>
      </c>
      <c r="E44" s="408">
        <v>36</v>
      </c>
      <c r="F44" s="410" t="s">
        <v>73</v>
      </c>
      <c r="G44" s="409">
        <f>G16+G35+G43</f>
        <v>305500</v>
      </c>
      <c r="H44" s="409">
        <f>H16+H35+H43</f>
        <v>304500</v>
      </c>
      <c r="I44" s="409">
        <f>I16+I35+I43</f>
        <v>304500</v>
      </c>
      <c r="J44" s="408">
        <v>36</v>
      </c>
      <c r="K44" s="407"/>
    </row>
    <row r="45" spans="1:11" s="404" customFormat="1" ht="6" customHeight="1" x14ac:dyDescent="0.25">
      <c r="A45" s="298"/>
      <c r="B45" s="405"/>
      <c r="C45" s="278"/>
      <c r="D45" s="275"/>
      <c r="E45" s="350"/>
      <c r="F45" s="275"/>
      <c r="G45" s="275"/>
      <c r="H45" s="275"/>
      <c r="I45" s="275"/>
      <c r="J45" s="298"/>
    </row>
    <row r="46" spans="1:11" s="404" customFormat="1" ht="12" customHeight="1" x14ac:dyDescent="0.25">
      <c r="A46" s="954" t="s">
        <v>74</v>
      </c>
      <c r="B46" s="959"/>
      <c r="C46" s="959"/>
      <c r="D46" s="275"/>
      <c r="E46" s="350"/>
      <c r="F46" s="275"/>
      <c r="G46" s="275"/>
      <c r="H46" s="275"/>
      <c r="I46" s="275"/>
      <c r="J46" s="298"/>
    </row>
    <row r="47" spans="1:11" s="404" customFormat="1" ht="19.899999999999999" hidden="1" customHeight="1" x14ac:dyDescent="0.25">
      <c r="A47" s="298"/>
      <c r="B47" s="278"/>
      <c r="C47" s="278"/>
      <c r="D47" s="275"/>
      <c r="E47" s="350"/>
      <c r="F47" s="275"/>
      <c r="G47" s="275"/>
      <c r="H47" s="275"/>
      <c r="I47" s="275"/>
      <c r="J47" s="298"/>
    </row>
    <row r="48" spans="1:11" ht="15.75" hidden="1" x14ac:dyDescent="0.25">
      <c r="A48" s="351"/>
      <c r="B48" s="349"/>
      <c r="C48" s="352"/>
      <c r="D48" s="349"/>
      <c r="E48" s="351"/>
      <c r="F48" s="349"/>
      <c r="G48" s="349"/>
      <c r="H48" s="349"/>
      <c r="I48" s="349"/>
      <c r="J48" s="351"/>
    </row>
    <row r="49" spans="1:10" ht="15" hidden="1" x14ac:dyDescent="0.25">
      <c r="A49" s="952"/>
      <c r="B49" s="959"/>
      <c r="C49" s="959"/>
      <c r="D49" s="349"/>
      <c r="E49" s="351"/>
      <c r="F49" s="349"/>
      <c r="G49" s="349"/>
      <c r="H49" s="349"/>
      <c r="I49" s="349"/>
      <c r="J49" s="351"/>
    </row>
    <row r="50" spans="1:10" ht="15.75" hidden="1" x14ac:dyDescent="0.25"/>
    <row r="51" spans="1:10" ht="15.75" hidden="1" x14ac:dyDescent="0.25"/>
    <row r="52" spans="1:10" ht="15.75" hidden="1" x14ac:dyDescent="0.25"/>
    <row r="53" spans="1:10" ht="15.75" hidden="1" x14ac:dyDescent="0.25"/>
    <row r="54" spans="1:10" ht="15.75" hidden="1" x14ac:dyDescent="0.25"/>
    <row r="55" spans="1:10" ht="15.75" hidden="1" x14ac:dyDescent="0.25"/>
    <row r="56" spans="1:10" ht="15.75" hidden="1" x14ac:dyDescent="0.25"/>
    <row r="57" spans="1:10" ht="15.75" hidden="1" x14ac:dyDescent="0.25"/>
    <row r="58" spans="1:10" ht="15.75" hidden="1" x14ac:dyDescent="0.25"/>
    <row r="59" spans="1:10" ht="15.75" hidden="1" x14ac:dyDescent="0.25"/>
    <row r="60" spans="1:10" ht="15.75" hidden="1" x14ac:dyDescent="0.25"/>
    <row r="61" spans="1:10" ht="15.75" hidden="1" x14ac:dyDescent="0.25"/>
    <row r="62" spans="1:10" ht="15.75" hidden="1" x14ac:dyDescent="0.25"/>
    <row r="63" spans="1:10" ht="15.75" hidden="1" x14ac:dyDescent="0.25"/>
    <row r="64" spans="1:10" ht="15.75" hidden="1" x14ac:dyDescent="0.25"/>
    <row r="65" ht="15.75" hidden="1" x14ac:dyDescent="0.25"/>
    <row r="66" ht="15.75" hidden="1" x14ac:dyDescent="0.25"/>
    <row r="67" ht="15.75" hidden="1" x14ac:dyDescent="0.25"/>
    <row r="68" ht="15.75" hidden="1" x14ac:dyDescent="0.25"/>
    <row r="69" ht="15.75" hidden="1" x14ac:dyDescent="0.25"/>
    <row r="70" ht="15.75" hidden="1" x14ac:dyDescent="0.25"/>
    <row r="71" ht="15.75" hidden="1" x14ac:dyDescent="0.25"/>
    <row r="72" ht="15.75" hidden="1" x14ac:dyDescent="0.25"/>
    <row r="73" ht="15.75" hidden="1" x14ac:dyDescent="0.25"/>
    <row r="74" ht="15.75" hidden="1" x14ac:dyDescent="0.25"/>
    <row r="75" ht="15.75" hidden="1" x14ac:dyDescent="0.25"/>
    <row r="76" ht="15.75" hidden="1" x14ac:dyDescent="0.25"/>
    <row r="77" ht="15.75" hidden="1" x14ac:dyDescent="0.25"/>
    <row r="78" ht="15.75" hidden="1" x14ac:dyDescent="0.25"/>
    <row r="79" ht="15.75" hidden="1" x14ac:dyDescent="0.25"/>
    <row r="80" ht="15.75" hidden="1" x14ac:dyDescent="0.25"/>
    <row r="81" ht="15.75" hidden="1" x14ac:dyDescent="0.25"/>
    <row r="82" ht="15.75" hidden="1" x14ac:dyDescent="0.25"/>
    <row r="83" ht="15.75" hidden="1" x14ac:dyDescent="0.25"/>
    <row r="84" ht="15.75" hidden="1" x14ac:dyDescent="0.25"/>
    <row r="85" ht="15.75" hidden="1" x14ac:dyDescent="0.25"/>
    <row r="86" ht="15.75" hidden="1" x14ac:dyDescent="0.25"/>
    <row r="87" ht="15.75" hidden="1" x14ac:dyDescent="0.25"/>
    <row r="88" ht="15.75" hidden="1" x14ac:dyDescent="0.25"/>
    <row r="89" ht="15.75" hidden="1" x14ac:dyDescent="0.25"/>
    <row r="90" ht="15.75" hidden="1" x14ac:dyDescent="0.25"/>
    <row r="91" ht="15.75" hidden="1" x14ac:dyDescent="0.25"/>
    <row r="92" ht="15.75" hidden="1" x14ac:dyDescent="0.25"/>
    <row r="93" ht="15.75" hidden="1" x14ac:dyDescent="0.25"/>
    <row r="94" ht="15.75" hidden="1" x14ac:dyDescent="0.25"/>
    <row r="95" ht="15.75" hidden="1" x14ac:dyDescent="0.25"/>
    <row r="96" ht="15.75" hidden="1" x14ac:dyDescent="0.25"/>
    <row r="97" ht="15.75" hidden="1" x14ac:dyDescent="0.25"/>
    <row r="98" ht="15.75" hidden="1" x14ac:dyDescent="0.25"/>
    <row r="99" ht="15.75" hidden="1" x14ac:dyDescent="0.25"/>
    <row r="100" ht="15.75" hidden="1" x14ac:dyDescent="0.25"/>
    <row r="101" ht="15.75" hidden="1" x14ac:dyDescent="0.25"/>
    <row r="102" ht="15.75" hidden="1" x14ac:dyDescent="0.25"/>
    <row r="103" ht="15.75" hidden="1" x14ac:dyDescent="0.25"/>
    <row r="104" ht="15.75" hidden="1" x14ac:dyDescent="0.25"/>
    <row r="105" ht="15.75" hidden="1" x14ac:dyDescent="0.25"/>
    <row r="106" ht="15.75" hidden="1" x14ac:dyDescent="0.25"/>
    <row r="107" ht="15.75" hidden="1" x14ac:dyDescent="0.25"/>
    <row r="108" ht="15.75" hidden="1" x14ac:dyDescent="0.25"/>
    <row r="109" ht="15.75" hidden="1" x14ac:dyDescent="0.25"/>
    <row r="110" ht="15.75" hidden="1" x14ac:dyDescent="0.25"/>
    <row r="111" ht="15.75" hidden="1" x14ac:dyDescent="0.25"/>
    <row r="112" ht="15.75" hidden="1" x14ac:dyDescent="0.25"/>
    <row r="113" ht="15.75" hidden="1" x14ac:dyDescent="0.25"/>
    <row r="114" ht="15.75" hidden="1" x14ac:dyDescent="0.25"/>
    <row r="115" ht="15.75" hidden="1" x14ac:dyDescent="0.25"/>
    <row r="116" ht="15.75" hidden="1" x14ac:dyDescent="0.25"/>
    <row r="117" ht="15.75" hidden="1" x14ac:dyDescent="0.25"/>
    <row r="118" ht="15.75" hidden="1" x14ac:dyDescent="0.25"/>
    <row r="119" ht="15.75" hidden="1" x14ac:dyDescent="0.25"/>
    <row r="120" ht="15.75" hidden="1" x14ac:dyDescent="0.25"/>
    <row r="121" ht="15.75" hidden="1" x14ac:dyDescent="0.25"/>
    <row r="122" ht="15.75" hidden="1" x14ac:dyDescent="0.25"/>
    <row r="123" ht="15.75" hidden="1" x14ac:dyDescent="0.25"/>
    <row r="124" ht="15.75" hidden="1" x14ac:dyDescent="0.25"/>
    <row r="125" ht="15.75" hidden="1" x14ac:dyDescent="0.25"/>
    <row r="126" ht="15.75" hidden="1" x14ac:dyDescent="0.25"/>
    <row r="127" ht="15.75" hidden="1" x14ac:dyDescent="0.25"/>
    <row r="128" ht="15.75" hidden="1" x14ac:dyDescent="0.25"/>
    <row r="129" ht="15.75" hidden="1" x14ac:dyDescent="0.25"/>
    <row r="130" ht="15.75" hidden="1" x14ac:dyDescent="0.25"/>
    <row r="131" ht="15.75" hidden="1" x14ac:dyDescent="0.25"/>
    <row r="132" ht="15.75" hidden="1" x14ac:dyDescent="0.25"/>
    <row r="133" ht="15.75" hidden="1" x14ac:dyDescent="0.25"/>
    <row r="134" ht="15.75" hidden="1" x14ac:dyDescent="0.25"/>
    <row r="135" ht="15.75" hidden="1" x14ac:dyDescent="0.25"/>
    <row r="136" ht="15.75" hidden="1" x14ac:dyDescent="0.25"/>
    <row r="137" ht="15.75" hidden="1" x14ac:dyDescent="0.25"/>
    <row r="138" ht="15.75" hidden="1" x14ac:dyDescent="0.25"/>
    <row r="139" ht="15.75" hidden="1" x14ac:dyDescent="0.25"/>
    <row r="140" ht="15.75" hidden="1" x14ac:dyDescent="0.25"/>
    <row r="141" ht="15.75" hidden="1" x14ac:dyDescent="0.25"/>
    <row r="142" ht="15.75" hidden="1" x14ac:dyDescent="0.25"/>
    <row r="143" ht="15.75" hidden="1" x14ac:dyDescent="0.25"/>
    <row r="144" ht="15.75" hidden="1" x14ac:dyDescent="0.25"/>
    <row r="145" ht="15.75" hidden="1" x14ac:dyDescent="0.25"/>
    <row r="146" ht="15.75" hidden="1" x14ac:dyDescent="0.25"/>
    <row r="147" ht="15.75" hidden="1" x14ac:dyDescent="0.25"/>
    <row r="148" ht="15.75" hidden="1" x14ac:dyDescent="0.25"/>
    <row r="149" ht="15.75" hidden="1" x14ac:dyDescent="0.25"/>
    <row r="150" ht="15.75" hidden="1" x14ac:dyDescent="0.25"/>
    <row r="151" ht="15.75" hidden="1" x14ac:dyDescent="0.25"/>
    <row r="152" ht="15.75" hidden="1" x14ac:dyDescent="0.25"/>
    <row r="153" ht="15.75" hidden="1" x14ac:dyDescent="0.25"/>
    <row r="154" ht="15.75" hidden="1" x14ac:dyDescent="0.25"/>
    <row r="155" ht="15.75" hidden="1" x14ac:dyDescent="0.25"/>
    <row r="156" ht="15.75" hidden="1" x14ac:dyDescent="0.25"/>
    <row r="157" ht="15.75" hidden="1" x14ac:dyDescent="0.25"/>
    <row r="158" ht="15.75" hidden="1" x14ac:dyDescent="0.25"/>
    <row r="159" ht="15.75" hidden="1" x14ac:dyDescent="0.25"/>
    <row r="160" ht="15.75" hidden="1" x14ac:dyDescent="0.25"/>
    <row r="161" ht="15.75" hidden="1" x14ac:dyDescent="0.25"/>
    <row r="162" ht="15.75" hidden="1" x14ac:dyDescent="0.25"/>
    <row r="163" ht="15.75" hidden="1" x14ac:dyDescent="0.25"/>
    <row r="164" ht="15.75" hidden="1" x14ac:dyDescent="0.25"/>
    <row r="165" ht="15.75" hidden="1" x14ac:dyDescent="0.25"/>
    <row r="166" ht="15.75" hidden="1" x14ac:dyDescent="0.25"/>
    <row r="167" ht="15.75" hidden="1" x14ac:dyDescent="0.25"/>
    <row r="168" ht="15.75" hidden="1" x14ac:dyDescent="0.25"/>
    <row r="169" ht="15.75" hidden="1" x14ac:dyDescent="0.25"/>
    <row r="170" ht="15.75" hidden="1" x14ac:dyDescent="0.25"/>
    <row r="171" ht="15.75" hidden="1" x14ac:dyDescent="0.25"/>
    <row r="172" ht="15.75" hidden="1" x14ac:dyDescent="0.25"/>
    <row r="173" ht="15.75" hidden="1" x14ac:dyDescent="0.25"/>
    <row r="174" ht="15.75" hidden="1" x14ac:dyDescent="0.25"/>
    <row r="175" ht="15.75" hidden="1" x14ac:dyDescent="0.25"/>
    <row r="176" ht="15.75" hidden="1" x14ac:dyDescent="0.25"/>
    <row r="177" ht="15.75" hidden="1" x14ac:dyDescent="0.25"/>
    <row r="178" ht="15.75" hidden="1" x14ac:dyDescent="0.25"/>
    <row r="179" ht="15.75" hidden="1" x14ac:dyDescent="0.25"/>
    <row r="180" ht="15.75" hidden="1" x14ac:dyDescent="0.25"/>
    <row r="181" ht="15.75" hidden="1" x14ac:dyDescent="0.25"/>
    <row r="182" ht="15.75" hidden="1" x14ac:dyDescent="0.25"/>
    <row r="183" ht="15.75" hidden="1" x14ac:dyDescent="0.25"/>
    <row r="184" ht="15.75" hidden="1" x14ac:dyDescent="0.25"/>
    <row r="185" ht="15.75" hidden="1" x14ac:dyDescent="0.25"/>
    <row r="186" ht="15.75" hidden="1" x14ac:dyDescent="0.25"/>
    <row r="187" ht="15.75" hidden="1" x14ac:dyDescent="0.25"/>
    <row r="188" ht="15.75" hidden="1" x14ac:dyDescent="0.25"/>
    <row r="189" ht="15.75" hidden="1" x14ac:dyDescent="0.25"/>
    <row r="190" ht="15.75" hidden="1" x14ac:dyDescent="0.25"/>
    <row r="191" ht="15.75" hidden="1" x14ac:dyDescent="0.25"/>
    <row r="192" ht="15.75" hidden="1" x14ac:dyDescent="0.25"/>
    <row r="193" ht="15.75" hidden="1" x14ac:dyDescent="0.25"/>
    <row r="194" ht="15.75" hidden="1" x14ac:dyDescent="0.25"/>
    <row r="195" ht="15.75" hidden="1" x14ac:dyDescent="0.25"/>
    <row r="196" ht="15.75" hidden="1" x14ac:dyDescent="0.25"/>
    <row r="197" ht="15.75" hidden="1" x14ac:dyDescent="0.25"/>
    <row r="198" ht="15.75" hidden="1" x14ac:dyDescent="0.25"/>
    <row r="199" ht="15.75" hidden="1" x14ac:dyDescent="0.25"/>
    <row r="200" ht="15.75" hidden="1" x14ac:dyDescent="0.25"/>
    <row r="201" ht="15.75" hidden="1" x14ac:dyDescent="0.25"/>
    <row r="202" ht="15.75" hidden="1" x14ac:dyDescent="0.25"/>
    <row r="203" ht="15.75" hidden="1" x14ac:dyDescent="0.25"/>
    <row r="204" ht="15.75" hidden="1" x14ac:dyDescent="0.25"/>
    <row r="205" ht="15.75" hidden="1" x14ac:dyDescent="0.25"/>
    <row r="206" ht="15.75" hidden="1" x14ac:dyDescent="0.25"/>
    <row r="207" ht="15.75" hidden="1" x14ac:dyDescent="0.25"/>
    <row r="208" ht="15.75" hidden="1" x14ac:dyDescent="0.25"/>
    <row r="209" ht="15.75" hidden="1" x14ac:dyDescent="0.25"/>
    <row r="210" ht="15.75" hidden="1" x14ac:dyDescent="0.25"/>
    <row r="211" ht="15.75" hidden="1" x14ac:dyDescent="0.25"/>
    <row r="212" ht="15.75" hidden="1" x14ac:dyDescent="0.25"/>
    <row r="213" ht="15.75" hidden="1" x14ac:dyDescent="0.25"/>
    <row r="214" ht="15.75" hidden="1" x14ac:dyDescent="0.25"/>
    <row r="215" ht="15.75" hidden="1" x14ac:dyDescent="0.25"/>
    <row r="216" ht="15.75" hidden="1" x14ac:dyDescent="0.25"/>
    <row r="217" ht="15.75" hidden="1" x14ac:dyDescent="0.25"/>
    <row r="218" ht="15.75" hidden="1" x14ac:dyDescent="0.25"/>
    <row r="219" ht="15.75" hidden="1" x14ac:dyDescent="0.25"/>
    <row r="220" ht="15.75" hidden="1" x14ac:dyDescent="0.25"/>
    <row r="221" ht="15.75" hidden="1" x14ac:dyDescent="0.25"/>
    <row r="222" ht="15.75" hidden="1" x14ac:dyDescent="0.25"/>
    <row r="223" ht="15.75" hidden="1" x14ac:dyDescent="0.25"/>
    <row r="224" ht="15.75" hidden="1" x14ac:dyDescent="0.25"/>
    <row r="225" ht="15.75" hidden="1" x14ac:dyDescent="0.25"/>
    <row r="226" ht="15.75" hidden="1" x14ac:dyDescent="0.25"/>
    <row r="227" ht="15.75" hidden="1" x14ac:dyDescent="0.25"/>
    <row r="228" ht="15.75" hidden="1" x14ac:dyDescent="0.25"/>
    <row r="229" ht="15.75" hidden="1" x14ac:dyDescent="0.25"/>
    <row r="230" ht="15.75" hidden="1" x14ac:dyDescent="0.25"/>
    <row r="231" ht="15.75" hidden="1" x14ac:dyDescent="0.25"/>
    <row r="232" ht="15.75" hidden="1" x14ac:dyDescent="0.25"/>
    <row r="233" ht="15.75" hidden="1" x14ac:dyDescent="0.25"/>
    <row r="234" ht="15.75" hidden="1" x14ac:dyDescent="0.25"/>
    <row r="235" ht="15.75" hidden="1" x14ac:dyDescent="0.25"/>
    <row r="236" ht="15.75" hidden="1" x14ac:dyDescent="0.25"/>
    <row r="237" ht="15.75" hidden="1" x14ac:dyDescent="0.25"/>
    <row r="238" ht="15.75" hidden="1" x14ac:dyDescent="0.25"/>
    <row r="239" ht="15.75" hidden="1" x14ac:dyDescent="0.25"/>
    <row r="240" ht="15.75" hidden="1" x14ac:dyDescent="0.25"/>
    <row r="241" ht="15.75" hidden="1" x14ac:dyDescent="0.25"/>
    <row r="242" ht="15.75" hidden="1" x14ac:dyDescent="0.25"/>
    <row r="243" ht="15.75" hidden="1" x14ac:dyDescent="0.25"/>
    <row r="244" ht="15.75" hidden="1" x14ac:dyDescent="0.25"/>
    <row r="245" ht="15.75" hidden="1" x14ac:dyDescent="0.25"/>
    <row r="246" ht="15.75" hidden="1" x14ac:dyDescent="0.25"/>
    <row r="247" ht="15.75" hidden="1" x14ac:dyDescent="0.25"/>
    <row r="248" ht="15.75" hidden="1" x14ac:dyDescent="0.25"/>
    <row r="249" ht="15.75" hidden="1" x14ac:dyDescent="0.25"/>
    <row r="250" ht="15.75" hidden="1" x14ac:dyDescent="0.25"/>
    <row r="251" ht="15.75" hidden="1" x14ac:dyDescent="0.25"/>
    <row r="252" ht="15.75" hidden="1" x14ac:dyDescent="0.25"/>
    <row r="253" ht="15.75" hidden="1" x14ac:dyDescent="0.25"/>
    <row r="254" ht="15.75" hidden="1" x14ac:dyDescent="0.25"/>
    <row r="255" ht="15.75" hidden="1" x14ac:dyDescent="0.25"/>
    <row r="256" ht="15.75" hidden="1" x14ac:dyDescent="0.25"/>
    <row r="257" ht="15.75" hidden="1" x14ac:dyDescent="0.25"/>
    <row r="258" ht="15.75" hidden="1" x14ac:dyDescent="0.25"/>
    <row r="259" ht="15.75" hidden="1" x14ac:dyDescent="0.25"/>
    <row r="260" ht="15.75" hidden="1" x14ac:dyDescent="0.25"/>
    <row r="261" ht="15.75" hidden="1" x14ac:dyDescent="0.25"/>
    <row r="262" ht="15.75" hidden="1" x14ac:dyDescent="0.25"/>
    <row r="263" ht="15.75" hidden="1" x14ac:dyDescent="0.25"/>
    <row r="264" ht="15.75" hidden="1" x14ac:dyDescent="0.25"/>
    <row r="265" ht="15.75" hidden="1" x14ac:dyDescent="0.25"/>
    <row r="266" ht="15.75" hidden="1" x14ac:dyDescent="0.25"/>
    <row r="267" ht="15.75" hidden="1" x14ac:dyDescent="0.25"/>
    <row r="268" ht="15.75" hidden="1" x14ac:dyDescent="0.25"/>
    <row r="269" ht="15.75" hidden="1" x14ac:dyDescent="0.25"/>
    <row r="270" ht="15.75" hidden="1" x14ac:dyDescent="0.25"/>
    <row r="271" ht="15.75" hidden="1" x14ac:dyDescent="0.25"/>
    <row r="272" ht="15.75" hidden="1" x14ac:dyDescent="0.25"/>
    <row r="273" ht="15.75" hidden="1" x14ac:dyDescent="0.25"/>
    <row r="274" ht="15.75" hidden="1" x14ac:dyDescent="0.25"/>
    <row r="275" ht="15.75" hidden="1" x14ac:dyDescent="0.25"/>
    <row r="276" ht="15.75" hidden="1" x14ac:dyDescent="0.25"/>
    <row r="277" ht="15.75" hidden="1" x14ac:dyDescent="0.25"/>
    <row r="278" ht="15.75" hidden="1" x14ac:dyDescent="0.25"/>
    <row r="279" ht="15.75" hidden="1" x14ac:dyDescent="0.25"/>
    <row r="280" ht="15.75" hidden="1" x14ac:dyDescent="0.25"/>
    <row r="281" ht="15.75" hidden="1" x14ac:dyDescent="0.25"/>
    <row r="282" ht="15.75" hidden="1" x14ac:dyDescent="0.25"/>
    <row r="283" ht="15.75" hidden="1" x14ac:dyDescent="0.25"/>
    <row r="284" ht="15.75" hidden="1" x14ac:dyDescent="0.25"/>
    <row r="285" ht="15.75" hidden="1" x14ac:dyDescent="0.25"/>
    <row r="286" ht="15.75" hidden="1" x14ac:dyDescent="0.25"/>
    <row r="287" ht="15.75" hidden="1" x14ac:dyDescent="0.25"/>
    <row r="288" ht="15.75" hidden="1" x14ac:dyDescent="0.25"/>
    <row r="289" ht="15.75" hidden="1" x14ac:dyDescent="0.25"/>
    <row r="290" ht="15.75" hidden="1" x14ac:dyDescent="0.25"/>
    <row r="291" ht="15.75" hidden="1" x14ac:dyDescent="0.25"/>
    <row r="292" ht="15.75" hidden="1" x14ac:dyDescent="0.25"/>
    <row r="293" ht="15.75" hidden="1" x14ac:dyDescent="0.25"/>
    <row r="294" ht="15.75" hidden="1" x14ac:dyDescent="0.25"/>
    <row r="295" ht="15.75" hidden="1" x14ac:dyDescent="0.25"/>
    <row r="296" ht="15.75" hidden="1" x14ac:dyDescent="0.25"/>
    <row r="297" ht="15.75" hidden="1" x14ac:dyDescent="0.25"/>
    <row r="298" ht="15.75" hidden="1" x14ac:dyDescent="0.25"/>
    <row r="299" ht="15.75" hidden="1" x14ac:dyDescent="0.25"/>
    <row r="300" ht="15.75" hidden="1" x14ac:dyDescent="0.25"/>
    <row r="301" ht="15.75" hidden="1" x14ac:dyDescent="0.25"/>
    <row r="302" ht="15.75" hidden="1" x14ac:dyDescent="0.25"/>
    <row r="303" ht="15.75" hidden="1" x14ac:dyDescent="0.25"/>
    <row r="304" ht="15.75" hidden="1" x14ac:dyDescent="0.25"/>
    <row r="305" ht="15.75" hidden="1" x14ac:dyDescent="0.25"/>
    <row r="306" ht="15.75" hidden="1" x14ac:dyDescent="0.25"/>
    <row r="307" ht="15.75" hidden="1" x14ac:dyDescent="0.25"/>
    <row r="308" ht="15.75" hidden="1" x14ac:dyDescent="0.25"/>
    <row r="309" ht="15.75" hidden="1" x14ac:dyDescent="0.25"/>
    <row r="310" ht="15.75" hidden="1" x14ac:dyDescent="0.25"/>
    <row r="311" ht="15.75" hidden="1" x14ac:dyDescent="0.25"/>
    <row r="312" ht="15.75" hidden="1" x14ac:dyDescent="0.25"/>
    <row r="313" ht="15.75" hidden="1" x14ac:dyDescent="0.25"/>
    <row r="314" ht="15.75" hidden="1" x14ac:dyDescent="0.25"/>
    <row r="315" ht="15.75" hidden="1" x14ac:dyDescent="0.25"/>
    <row r="316" ht="15.75" hidden="1" x14ac:dyDescent="0.25"/>
    <row r="317" ht="15.75" hidden="1" x14ac:dyDescent="0.25"/>
    <row r="318" ht="15.75" hidden="1" x14ac:dyDescent="0.25"/>
    <row r="319" ht="15.75" hidden="1" x14ac:dyDescent="0.25"/>
    <row r="320" ht="15.75" hidden="1" x14ac:dyDescent="0.25"/>
    <row r="321" ht="15.75" hidden="1" x14ac:dyDescent="0.25"/>
    <row r="322" ht="15.75" hidden="1" x14ac:dyDescent="0.25"/>
    <row r="323" ht="15.75" hidden="1" x14ac:dyDescent="0.25"/>
    <row r="324" ht="15.75" hidden="1" x14ac:dyDescent="0.25"/>
    <row r="325" ht="15.75" hidden="1" x14ac:dyDescent="0.25"/>
    <row r="326" ht="15.75" hidden="1" x14ac:dyDescent="0.25"/>
    <row r="327" ht="15.75" hidden="1" x14ac:dyDescent="0.25"/>
    <row r="328" ht="15.75" hidden="1" x14ac:dyDescent="0.25"/>
    <row r="329" ht="15.75" hidden="1" x14ac:dyDescent="0.25"/>
    <row r="330" ht="15.75" hidden="1" x14ac:dyDescent="0.25"/>
    <row r="331" ht="15.75" hidden="1" x14ac:dyDescent="0.25"/>
    <row r="332" ht="15.75" hidden="1" x14ac:dyDescent="0.25"/>
    <row r="333" ht="15.75" hidden="1" x14ac:dyDescent="0.25"/>
    <row r="334" ht="15.75" hidden="1" x14ac:dyDescent="0.25"/>
    <row r="335" ht="15.75" hidden="1" x14ac:dyDescent="0.25"/>
    <row r="336" ht="15.75" hidden="1" x14ac:dyDescent="0.25"/>
    <row r="337" ht="15.75" hidden="1" x14ac:dyDescent="0.25"/>
    <row r="338" ht="15.75" hidden="1" x14ac:dyDescent="0.25"/>
    <row r="339" ht="15.75" hidden="1" x14ac:dyDescent="0.25"/>
    <row r="340" ht="15.75" hidden="1" x14ac:dyDescent="0.25"/>
    <row r="341" ht="15.75" hidden="1" x14ac:dyDescent="0.25"/>
    <row r="342" ht="15.75" hidden="1" x14ac:dyDescent="0.25"/>
    <row r="343" ht="15.75" hidden="1" x14ac:dyDescent="0.25"/>
    <row r="344" ht="15.75" hidden="1" x14ac:dyDescent="0.25"/>
    <row r="345" ht="15.75" hidden="1" x14ac:dyDescent="0.25"/>
    <row r="346" ht="15.75" hidden="1" x14ac:dyDescent="0.25"/>
    <row r="347" ht="15.75" hidden="1" x14ac:dyDescent="0.25"/>
    <row r="348" ht="15.75" hidden="1" x14ac:dyDescent="0.25"/>
    <row r="349" ht="15.75" hidden="1" x14ac:dyDescent="0.25"/>
    <row r="350" ht="15.75" hidden="1" x14ac:dyDescent="0.25"/>
    <row r="351" ht="15.75" hidden="1" x14ac:dyDescent="0.25"/>
    <row r="352" ht="15.75" hidden="1" x14ac:dyDescent="0.25"/>
    <row r="353" ht="15.75" hidden="1" x14ac:dyDescent="0.25"/>
    <row r="354" ht="15.75" hidden="1" x14ac:dyDescent="0.25"/>
    <row r="355" ht="15.75" hidden="1" x14ac:dyDescent="0.25"/>
    <row r="356" ht="15.75" hidden="1" x14ac:dyDescent="0.25"/>
    <row r="357" ht="15.75" hidden="1" x14ac:dyDescent="0.25"/>
    <row r="358" ht="15.75" hidden="1" x14ac:dyDescent="0.25"/>
    <row r="359" ht="15.75" hidden="1" x14ac:dyDescent="0.25"/>
    <row r="360" ht="15.75" hidden="1" x14ac:dyDescent="0.25"/>
    <row r="361" ht="15.75" hidden="1" x14ac:dyDescent="0.25"/>
    <row r="362" ht="15.75" hidden="1" x14ac:dyDescent="0.25"/>
    <row r="363" ht="15.75" hidden="1" x14ac:dyDescent="0.25"/>
    <row r="364" ht="15.75" hidden="1" x14ac:dyDescent="0.25"/>
    <row r="365" ht="15.75" hidden="1" x14ac:dyDescent="0.25"/>
    <row r="366" ht="15.75" hidden="1" x14ac:dyDescent="0.25"/>
    <row r="367" ht="15.75" hidden="1" x14ac:dyDescent="0.25"/>
    <row r="368" ht="15.75" hidden="1" x14ac:dyDescent="0.25"/>
    <row r="369" ht="15.75" hidden="1" x14ac:dyDescent="0.25"/>
    <row r="370" ht="15.75" hidden="1" x14ac:dyDescent="0.25"/>
    <row r="371" ht="15.75" hidden="1" x14ac:dyDescent="0.25"/>
    <row r="372" ht="15.75" hidden="1" x14ac:dyDescent="0.25"/>
    <row r="373" ht="15.75" hidden="1" x14ac:dyDescent="0.25"/>
    <row r="374" ht="15.75" hidden="1" x14ac:dyDescent="0.25"/>
    <row r="375" ht="15.75" hidden="1" x14ac:dyDescent="0.25"/>
    <row r="376" ht="15.75" hidden="1" x14ac:dyDescent="0.25"/>
    <row r="377" ht="15.75" hidden="1" x14ac:dyDescent="0.25"/>
    <row r="378" ht="15.75" hidden="1" x14ac:dyDescent="0.25"/>
    <row r="379" ht="15.75" hidden="1" x14ac:dyDescent="0.25"/>
    <row r="380" ht="15.75" hidden="1" x14ac:dyDescent="0.25"/>
    <row r="381" ht="15.75" hidden="1" x14ac:dyDescent="0.25"/>
    <row r="382" ht="15.75" hidden="1" x14ac:dyDescent="0.25"/>
    <row r="383" ht="15.75" hidden="1" x14ac:dyDescent="0.25"/>
    <row r="384" ht="15.75" hidden="1" x14ac:dyDescent="0.25"/>
    <row r="385" ht="15.75" hidden="1" x14ac:dyDescent="0.25"/>
    <row r="386" ht="15.75" hidden="1" x14ac:dyDescent="0.25"/>
    <row r="387" ht="15.75" hidden="1" x14ac:dyDescent="0.25"/>
    <row r="388" ht="15.75" hidden="1" x14ac:dyDescent="0.25"/>
    <row r="389" ht="15.75" hidden="1" x14ac:dyDescent="0.25"/>
    <row r="390" ht="15.75" hidden="1" x14ac:dyDescent="0.25"/>
    <row r="391" ht="15.75" hidden="1" x14ac:dyDescent="0.25"/>
    <row r="392" ht="15.75" hidden="1" x14ac:dyDescent="0.25"/>
    <row r="393" ht="15.75" hidden="1" x14ac:dyDescent="0.25"/>
    <row r="394" ht="15.75" hidden="1" x14ac:dyDescent="0.25"/>
    <row r="395" ht="15.75" hidden="1" x14ac:dyDescent="0.25"/>
    <row r="396" ht="15.75" hidden="1" x14ac:dyDescent="0.25"/>
    <row r="397" ht="15.75" hidden="1" x14ac:dyDescent="0.25"/>
    <row r="398" ht="15.75" hidden="1" x14ac:dyDescent="0.25"/>
    <row r="399" ht="15.75" hidden="1" x14ac:dyDescent="0.25"/>
    <row r="400" ht="15.75" hidden="1" x14ac:dyDescent="0.25"/>
    <row r="401" ht="15.75" hidden="1" x14ac:dyDescent="0.25"/>
    <row r="402" ht="15.75" hidden="1" x14ac:dyDescent="0.25"/>
    <row r="403" ht="15.75" hidden="1" x14ac:dyDescent="0.25"/>
    <row r="404" ht="15.75" hidden="1" x14ac:dyDescent="0.25"/>
    <row r="405" ht="15.75" hidden="1" x14ac:dyDescent="0.25"/>
    <row r="406" ht="15.75" hidden="1" x14ac:dyDescent="0.25"/>
    <row r="407" ht="15.75" hidden="1" x14ac:dyDescent="0.25"/>
    <row r="408" ht="15.75" hidden="1" x14ac:dyDescent="0.25"/>
    <row r="409" ht="15.75" hidden="1" x14ac:dyDescent="0.25"/>
    <row r="410" ht="15.75" hidden="1" x14ac:dyDescent="0.25"/>
    <row r="411" ht="15.75" hidden="1" x14ac:dyDescent="0.25"/>
    <row r="412" ht="15.75" hidden="1" x14ac:dyDescent="0.25"/>
    <row r="413" ht="15.75" hidden="1" x14ac:dyDescent="0.25"/>
    <row r="414" ht="15.75" hidden="1" x14ac:dyDescent="0.25"/>
    <row r="415" ht="15.75" hidden="1" x14ac:dyDescent="0.25"/>
    <row r="416" ht="15.75" hidden="1" x14ac:dyDescent="0.25"/>
    <row r="417" ht="15.75" hidden="1" x14ac:dyDescent="0.25"/>
    <row r="418" ht="15.75" hidden="1" x14ac:dyDescent="0.25"/>
    <row r="419" ht="15.75" hidden="1" x14ac:dyDescent="0.25"/>
    <row r="420" ht="15.75" hidden="1" x14ac:dyDescent="0.25"/>
    <row r="421" ht="15.75" hidden="1" x14ac:dyDescent="0.25"/>
    <row r="422" ht="15.75" hidden="1" x14ac:dyDescent="0.25"/>
    <row r="423" ht="15.75" hidden="1" x14ac:dyDescent="0.25"/>
    <row r="424" ht="15.75" hidden="1" x14ac:dyDescent="0.25"/>
    <row r="425" ht="15.75" hidden="1" x14ac:dyDescent="0.25"/>
    <row r="426" ht="15.75" hidden="1" x14ac:dyDescent="0.25"/>
    <row r="427" ht="15.75" hidden="1" x14ac:dyDescent="0.25"/>
    <row r="428" ht="15.75" hidden="1" x14ac:dyDescent="0.25"/>
    <row r="429" ht="15.75" hidden="1" x14ac:dyDescent="0.25"/>
    <row r="430" ht="15.75" hidden="1" x14ac:dyDescent="0.25"/>
    <row r="431" ht="15.75" hidden="1" x14ac:dyDescent="0.25"/>
    <row r="432" ht="15.75" hidden="1" x14ac:dyDescent="0.25"/>
    <row r="433" ht="15.75" hidden="1" x14ac:dyDescent="0.25"/>
    <row r="434" ht="15.75" hidden="1" x14ac:dyDescent="0.25"/>
    <row r="435" ht="15.75" hidden="1" x14ac:dyDescent="0.25"/>
    <row r="436" ht="15.75" hidden="1" x14ac:dyDescent="0.25"/>
    <row r="437" ht="15.75" hidden="1" x14ac:dyDescent="0.25"/>
    <row r="438" ht="15.75" hidden="1" x14ac:dyDescent="0.25"/>
    <row r="439" ht="15.75" hidden="1" x14ac:dyDescent="0.25"/>
    <row r="440" ht="15.75" hidden="1" x14ac:dyDescent="0.25"/>
    <row r="441" ht="15.75" hidden="1" x14ac:dyDescent="0.25"/>
    <row r="442" ht="15.75" hidden="1" x14ac:dyDescent="0.25"/>
    <row r="443" ht="15.75" hidden="1" x14ac:dyDescent="0.25"/>
    <row r="444" ht="15.75" hidden="1" x14ac:dyDescent="0.25"/>
    <row r="445" ht="15.75" hidden="1" x14ac:dyDescent="0.25"/>
    <row r="446" ht="15.75" hidden="1" x14ac:dyDescent="0.25"/>
    <row r="447" ht="15.75" hidden="1" x14ac:dyDescent="0.25"/>
    <row r="448" ht="15.75" hidden="1" x14ac:dyDescent="0.25"/>
    <row r="449" ht="15.75" hidden="1" x14ac:dyDescent="0.25"/>
    <row r="450" ht="15.75" hidden="1" x14ac:dyDescent="0.25"/>
    <row r="451" ht="15.75" hidden="1" x14ac:dyDescent="0.25"/>
    <row r="452" ht="15.75" hidden="1" x14ac:dyDescent="0.25"/>
    <row r="453" ht="15.75" hidden="1" x14ac:dyDescent="0.25"/>
    <row r="454" ht="15.75" hidden="1" x14ac:dyDescent="0.25"/>
    <row r="455" ht="15.75" hidden="1" x14ac:dyDescent="0.25"/>
    <row r="456" ht="15.75" hidden="1" x14ac:dyDescent="0.25"/>
    <row r="457" ht="15.75" hidden="1" x14ac:dyDescent="0.25"/>
    <row r="458" ht="15.75" hidden="1" x14ac:dyDescent="0.25"/>
    <row r="459" ht="15.75" hidden="1" x14ac:dyDescent="0.25"/>
    <row r="460" ht="15.75" hidden="1" x14ac:dyDescent="0.25"/>
    <row r="461" ht="15.75" hidden="1" x14ac:dyDescent="0.25"/>
    <row r="462" ht="15.75" hidden="1" x14ac:dyDescent="0.25"/>
    <row r="463" ht="15.75" hidden="1" x14ac:dyDescent="0.25"/>
    <row r="464" ht="15.75" hidden="1" x14ac:dyDescent="0.25"/>
    <row r="465" ht="15.75" hidden="1" x14ac:dyDescent="0.25"/>
    <row r="466" ht="15.75" hidden="1" x14ac:dyDescent="0.25"/>
    <row r="467" ht="15.75" hidden="1" x14ac:dyDescent="0.25"/>
    <row r="468" ht="15.75" hidden="1" x14ac:dyDescent="0.25"/>
    <row r="469" ht="15.75" hidden="1" x14ac:dyDescent="0.25"/>
    <row r="470" ht="15.75" hidden="1" x14ac:dyDescent="0.25"/>
    <row r="471" ht="15.75" hidden="1" x14ac:dyDescent="0.25"/>
    <row r="472" ht="15.75" hidden="1" x14ac:dyDescent="0.25"/>
    <row r="473" ht="15.75" hidden="1" x14ac:dyDescent="0.25"/>
    <row r="474" ht="15.75" hidden="1" x14ac:dyDescent="0.25"/>
    <row r="475" ht="15.75" hidden="1" x14ac:dyDescent="0.25"/>
    <row r="476" ht="15.75" hidden="1" x14ac:dyDescent="0.25"/>
    <row r="477" ht="15.75" hidden="1" x14ac:dyDescent="0.25"/>
    <row r="478" ht="15.75" hidden="1" x14ac:dyDescent="0.25"/>
    <row r="479" ht="15.75" hidden="1" x14ac:dyDescent="0.25"/>
    <row r="480" ht="15.75" hidden="1" x14ac:dyDescent="0.25"/>
    <row r="481" ht="15.75" hidden="1" x14ac:dyDescent="0.25"/>
    <row r="482" ht="15.75" hidden="1" x14ac:dyDescent="0.25"/>
    <row r="483" ht="15.75" hidden="1" x14ac:dyDescent="0.25"/>
    <row r="484" ht="15.75" hidden="1" x14ac:dyDescent="0.25"/>
    <row r="485" ht="15.75" hidden="1" x14ac:dyDescent="0.25"/>
    <row r="486" ht="15.75" hidden="1" x14ac:dyDescent="0.25"/>
    <row r="487" ht="15.75" hidden="1" x14ac:dyDescent="0.25"/>
    <row r="488" ht="15.75" hidden="1" x14ac:dyDescent="0.25"/>
    <row r="489" ht="15.75" hidden="1" x14ac:dyDescent="0.25"/>
    <row r="490" ht="15.75" hidden="1" x14ac:dyDescent="0.25"/>
    <row r="491" ht="15.75" hidden="1" x14ac:dyDescent="0.25"/>
    <row r="492" ht="15.75" hidden="1" x14ac:dyDescent="0.25"/>
    <row r="493" ht="15.75" hidden="1" x14ac:dyDescent="0.25"/>
    <row r="494" ht="15.75" hidden="1" x14ac:dyDescent="0.25"/>
    <row r="495" ht="15.75" hidden="1" x14ac:dyDescent="0.25"/>
    <row r="496" ht="15.75" hidden="1" x14ac:dyDescent="0.25"/>
    <row r="497" ht="15.75" hidden="1" x14ac:dyDescent="0.25"/>
    <row r="498" ht="15.75" hidden="1" x14ac:dyDescent="0.25"/>
    <row r="499" ht="15.75" hidden="1" x14ac:dyDescent="0.25"/>
    <row r="500" ht="15.75" hidden="1" x14ac:dyDescent="0.25"/>
    <row r="501" ht="15.75" hidden="1" x14ac:dyDescent="0.25"/>
    <row r="502" ht="15.75" hidden="1" x14ac:dyDescent="0.25"/>
    <row r="503" ht="15.75" hidden="1" x14ac:dyDescent="0.25"/>
    <row r="504" ht="15.75" hidden="1" x14ac:dyDescent="0.25"/>
    <row r="505" ht="15.75" hidden="1" x14ac:dyDescent="0.25"/>
    <row r="506" ht="15.75" hidden="1" x14ac:dyDescent="0.25"/>
    <row r="507" ht="15.75" hidden="1" x14ac:dyDescent="0.25"/>
    <row r="508" ht="15.75" hidden="1" x14ac:dyDescent="0.25"/>
    <row r="509" ht="15.75" hidden="1" x14ac:dyDescent="0.25"/>
    <row r="510" ht="15.75" hidden="1" x14ac:dyDescent="0.25"/>
    <row r="511" ht="15.75" hidden="1" x14ac:dyDescent="0.25"/>
    <row r="512" ht="15.75" hidden="1" x14ac:dyDescent="0.25"/>
    <row r="513" ht="15.75" hidden="1" x14ac:dyDescent="0.25"/>
    <row r="514" ht="15.75" hidden="1" x14ac:dyDescent="0.25"/>
    <row r="515" ht="15.75" hidden="1" x14ac:dyDescent="0.25"/>
    <row r="516" ht="15.75" hidden="1" x14ac:dyDescent="0.25"/>
    <row r="517" ht="15.75" hidden="1" x14ac:dyDescent="0.25"/>
    <row r="518" ht="15.75" hidden="1" x14ac:dyDescent="0.25"/>
    <row r="519" ht="15.75" hidden="1" x14ac:dyDescent="0.25"/>
    <row r="520" ht="15.75" hidden="1" x14ac:dyDescent="0.25"/>
    <row r="521" ht="15.75" hidden="1" x14ac:dyDescent="0.25"/>
    <row r="522" ht="15.75" hidden="1" x14ac:dyDescent="0.25"/>
    <row r="523" ht="15.75" hidden="1" x14ac:dyDescent="0.25"/>
    <row r="524" ht="15.75" hidden="1" x14ac:dyDescent="0.25"/>
    <row r="525" ht="15.75" hidden="1" x14ac:dyDescent="0.25"/>
    <row r="526" ht="15.75" hidden="1" x14ac:dyDescent="0.25"/>
    <row r="527" ht="15.75" hidden="1" x14ac:dyDescent="0.25"/>
    <row r="528" ht="15.75" hidden="1" x14ac:dyDescent="0.25"/>
    <row r="529" ht="15.75" hidden="1" x14ac:dyDescent="0.25"/>
    <row r="530" ht="15.75" hidden="1" x14ac:dyDescent="0.25"/>
    <row r="531" ht="15.75" hidden="1" x14ac:dyDescent="0.25"/>
    <row r="532" ht="15.75" hidden="1" x14ac:dyDescent="0.25"/>
    <row r="533" ht="15.75" hidden="1" x14ac:dyDescent="0.25"/>
    <row r="534" ht="15.75" hidden="1" x14ac:dyDescent="0.25"/>
    <row r="535" ht="15.75" hidden="1" x14ac:dyDescent="0.25"/>
    <row r="536" ht="15.75" hidden="1" x14ac:dyDescent="0.25"/>
    <row r="537" ht="15.75" hidden="1" x14ac:dyDescent="0.25"/>
    <row r="538" ht="15.75" hidden="1" x14ac:dyDescent="0.25"/>
    <row r="539" ht="15.75" hidden="1" x14ac:dyDescent="0.25"/>
    <row r="540" ht="15.75" hidden="1" x14ac:dyDescent="0.25"/>
    <row r="541" ht="15.75" hidden="1" x14ac:dyDescent="0.25"/>
    <row r="542" ht="15.75" hidden="1" x14ac:dyDescent="0.25"/>
    <row r="543" ht="15.75" hidden="1" x14ac:dyDescent="0.25"/>
    <row r="544" ht="15.75" hidden="1" x14ac:dyDescent="0.25"/>
    <row r="545" ht="15.75" hidden="1" x14ac:dyDescent="0.25"/>
    <row r="546" ht="15.75" hidden="1" x14ac:dyDescent="0.25"/>
    <row r="547" ht="15.75" hidden="1" x14ac:dyDescent="0.25"/>
    <row r="548" ht="15.75" hidden="1" x14ac:dyDescent="0.25"/>
    <row r="549" ht="15.75" hidden="1" x14ac:dyDescent="0.25"/>
    <row r="550" ht="15.75" hidden="1" x14ac:dyDescent="0.25"/>
    <row r="551" ht="15.75" hidden="1" x14ac:dyDescent="0.25"/>
    <row r="552" ht="15.75" hidden="1" x14ac:dyDescent="0.25"/>
    <row r="553" ht="15.75" hidden="1" x14ac:dyDescent="0.25"/>
    <row r="554" ht="15.75" hidden="1" x14ac:dyDescent="0.25"/>
    <row r="555" ht="15.75" hidden="1" x14ac:dyDescent="0.25"/>
    <row r="556" ht="15.75" hidden="1" x14ac:dyDescent="0.25"/>
    <row r="557" ht="15.75" hidden="1" x14ac:dyDescent="0.25"/>
    <row r="558" ht="15.75" hidden="1" x14ac:dyDescent="0.25"/>
    <row r="559" ht="15.75" hidden="1" x14ac:dyDescent="0.25"/>
    <row r="560" ht="15.75" hidden="1" x14ac:dyDescent="0.25"/>
    <row r="561" ht="15.75" hidden="1" x14ac:dyDescent="0.25"/>
    <row r="562" ht="15.75" hidden="1" x14ac:dyDescent="0.25"/>
    <row r="563" ht="15.75" hidden="1" x14ac:dyDescent="0.25"/>
    <row r="564" ht="15.75" hidden="1" x14ac:dyDescent="0.25"/>
    <row r="565" ht="15.75" hidden="1" x14ac:dyDescent="0.25"/>
    <row r="566" ht="15.75" hidden="1" x14ac:dyDescent="0.25"/>
    <row r="567" ht="15.75" hidden="1" x14ac:dyDescent="0.25"/>
    <row r="568" ht="15.75" hidden="1" x14ac:dyDescent="0.25"/>
    <row r="569" ht="15.75" hidden="1" x14ac:dyDescent="0.25"/>
    <row r="570" ht="15.75" hidden="1" x14ac:dyDescent="0.25"/>
    <row r="571" ht="15.75" hidden="1" x14ac:dyDescent="0.25"/>
    <row r="572" ht="15.75" hidden="1" x14ac:dyDescent="0.25"/>
    <row r="573" ht="15.75" hidden="1" x14ac:dyDescent="0.25"/>
    <row r="574" ht="15.75" hidden="1" x14ac:dyDescent="0.25"/>
    <row r="575" ht="15.75" hidden="1" x14ac:dyDescent="0.25"/>
    <row r="576" ht="15.75" hidden="1" x14ac:dyDescent="0.25"/>
    <row r="577" ht="15.75" hidden="1" x14ac:dyDescent="0.25"/>
    <row r="578" ht="15.75" hidden="1" x14ac:dyDescent="0.25"/>
    <row r="579" ht="15.75" hidden="1" x14ac:dyDescent="0.25"/>
    <row r="580" ht="15.75" hidden="1" x14ac:dyDescent="0.25"/>
    <row r="581" ht="15.75" hidden="1" x14ac:dyDescent="0.25"/>
    <row r="582" ht="15.75" hidden="1" x14ac:dyDescent="0.25"/>
    <row r="583" ht="15.75" hidden="1" x14ac:dyDescent="0.25"/>
    <row r="584" ht="15.75" hidden="1" x14ac:dyDescent="0.25"/>
    <row r="585" ht="15.75" hidden="1" x14ac:dyDescent="0.25"/>
    <row r="586" ht="15.75" hidden="1" x14ac:dyDescent="0.25"/>
    <row r="587" ht="15.75" hidden="1" x14ac:dyDescent="0.25"/>
    <row r="588" ht="15.75" hidden="1" x14ac:dyDescent="0.25"/>
    <row r="589" ht="15.75" hidden="1" x14ac:dyDescent="0.25"/>
    <row r="590" ht="15.75" hidden="1" x14ac:dyDescent="0.25"/>
    <row r="591" ht="15.75" hidden="1" x14ac:dyDescent="0.25"/>
    <row r="592" ht="15.75" hidden="1" x14ac:dyDescent="0.25"/>
    <row r="593" ht="15.75" hidden="1" x14ac:dyDescent="0.25"/>
    <row r="594" ht="15.75" hidden="1" x14ac:dyDescent="0.25"/>
    <row r="595" ht="15.75" hidden="1" x14ac:dyDescent="0.25"/>
    <row r="596" ht="15.75" hidden="1" x14ac:dyDescent="0.25"/>
    <row r="597" ht="15.75" hidden="1" x14ac:dyDescent="0.25"/>
    <row r="598" ht="15.75" hidden="1" x14ac:dyDescent="0.25"/>
    <row r="599" ht="15.75" hidden="1" x14ac:dyDescent="0.25"/>
    <row r="600" ht="15.75" hidden="1" x14ac:dyDescent="0.25"/>
    <row r="601" ht="15.75" hidden="1" x14ac:dyDescent="0.25"/>
    <row r="602" ht="15.75" hidden="1" x14ac:dyDescent="0.25"/>
    <row r="603" ht="15.75" hidden="1" x14ac:dyDescent="0.25"/>
    <row r="604" ht="15.75" hidden="1" x14ac:dyDescent="0.25"/>
    <row r="605" ht="15.75" hidden="1" x14ac:dyDescent="0.25"/>
    <row r="606" ht="15.75" hidden="1" x14ac:dyDescent="0.25"/>
    <row r="607" ht="15.75" hidden="1" x14ac:dyDescent="0.25"/>
    <row r="608" ht="15.75" hidden="1" x14ac:dyDescent="0.25"/>
    <row r="609" ht="15.75" hidden="1" x14ac:dyDescent="0.25"/>
    <row r="610" ht="15.75" hidden="1" x14ac:dyDescent="0.25"/>
    <row r="611" ht="15.75" hidden="1" x14ac:dyDescent="0.25"/>
    <row r="612" ht="15.75" hidden="1" x14ac:dyDescent="0.25"/>
    <row r="613" ht="15.75" hidden="1" x14ac:dyDescent="0.25"/>
    <row r="614" ht="15.75" hidden="1" x14ac:dyDescent="0.25"/>
    <row r="615" ht="15.75" hidden="1" x14ac:dyDescent="0.25"/>
    <row r="616" ht="15.75" hidden="1" x14ac:dyDescent="0.25"/>
    <row r="617" ht="15.75" hidden="1" x14ac:dyDescent="0.25"/>
    <row r="618" ht="15.75" hidden="1" x14ac:dyDescent="0.25"/>
    <row r="619" ht="15.75" hidden="1" x14ac:dyDescent="0.25"/>
    <row r="620" ht="15.75" hidden="1" x14ac:dyDescent="0.25"/>
    <row r="621" ht="15.75" hidden="1" x14ac:dyDescent="0.25"/>
    <row r="622" ht="15.75" hidden="1" x14ac:dyDescent="0.25"/>
    <row r="623" ht="15.75" hidden="1" x14ac:dyDescent="0.25"/>
    <row r="624" ht="15.75" hidden="1" x14ac:dyDescent="0.25"/>
    <row r="625" ht="15.75" hidden="1" x14ac:dyDescent="0.25"/>
    <row r="626" ht="15.75" hidden="1" x14ac:dyDescent="0.25"/>
    <row r="627" ht="15.75" hidden="1" x14ac:dyDescent="0.25"/>
    <row r="628" ht="15.75" hidden="1" x14ac:dyDescent="0.25"/>
    <row r="629" ht="15.75" hidden="1" x14ac:dyDescent="0.25"/>
    <row r="630" ht="15.75" hidden="1" x14ac:dyDescent="0.25"/>
    <row r="631" ht="15.75" hidden="1" x14ac:dyDescent="0.25"/>
    <row r="632" ht="15.75" hidden="1" x14ac:dyDescent="0.25"/>
    <row r="633" ht="15.75" hidden="1" x14ac:dyDescent="0.25"/>
    <row r="634" ht="15.75" hidden="1" x14ac:dyDescent="0.25"/>
    <row r="635" ht="15.75" hidden="1" x14ac:dyDescent="0.25"/>
    <row r="636" ht="15.75" hidden="1" x14ac:dyDescent="0.25"/>
    <row r="637" ht="15.75" hidden="1" x14ac:dyDescent="0.25"/>
    <row r="638" ht="15.75" hidden="1" x14ac:dyDescent="0.25"/>
    <row r="639" ht="15.75" hidden="1" x14ac:dyDescent="0.25"/>
    <row r="640" ht="15.75" hidden="1" x14ac:dyDescent="0.25"/>
    <row r="641" ht="15.75" hidden="1" x14ac:dyDescent="0.25"/>
    <row r="642" ht="15.75" hidden="1" x14ac:dyDescent="0.25"/>
    <row r="643" ht="15.75" hidden="1" x14ac:dyDescent="0.25"/>
    <row r="644" ht="15.75" hidden="1" x14ac:dyDescent="0.25"/>
    <row r="645" ht="15.75" hidden="1" x14ac:dyDescent="0.25"/>
    <row r="646" ht="15.75" hidden="1" x14ac:dyDescent="0.25"/>
    <row r="647" ht="15.75" hidden="1" x14ac:dyDescent="0.25"/>
    <row r="648" ht="15.75" hidden="1" x14ac:dyDescent="0.25"/>
    <row r="649" ht="15.75" hidden="1" x14ac:dyDescent="0.25"/>
    <row r="650" ht="15.75" hidden="1" x14ac:dyDescent="0.25"/>
    <row r="651" ht="15.75" hidden="1" x14ac:dyDescent="0.25"/>
    <row r="652" ht="15.75" hidden="1" x14ac:dyDescent="0.25"/>
    <row r="653" ht="15.75" hidden="1" x14ac:dyDescent="0.25"/>
    <row r="654" ht="15.75" hidden="1" x14ac:dyDescent="0.25"/>
    <row r="655" ht="15.75" hidden="1" x14ac:dyDescent="0.25"/>
    <row r="656" ht="15.75" hidden="1" x14ac:dyDescent="0.25"/>
    <row r="657" ht="15.75" hidden="1" x14ac:dyDescent="0.25"/>
    <row r="658" ht="15.75" hidden="1" x14ac:dyDescent="0.25"/>
    <row r="659" ht="15.75" hidden="1" x14ac:dyDescent="0.25"/>
    <row r="660" ht="15.75" hidden="1" x14ac:dyDescent="0.25"/>
    <row r="661" ht="15.75" hidden="1" x14ac:dyDescent="0.25"/>
    <row r="662" ht="15.75" hidden="1" x14ac:dyDescent="0.25"/>
    <row r="663" ht="15.75" hidden="1" x14ac:dyDescent="0.25"/>
    <row r="664" ht="15.75" hidden="1" x14ac:dyDescent="0.25"/>
    <row r="665" ht="15.75" hidden="1" x14ac:dyDescent="0.25"/>
    <row r="666" ht="15.75" hidden="1" x14ac:dyDescent="0.25"/>
    <row r="667" ht="15.75" hidden="1" x14ac:dyDescent="0.25"/>
    <row r="668" ht="15.75" hidden="1" x14ac:dyDescent="0.25"/>
    <row r="669" ht="15.75" hidden="1" x14ac:dyDescent="0.25"/>
    <row r="670" ht="15.75" hidden="1" x14ac:dyDescent="0.25"/>
    <row r="671" ht="15.75" hidden="1" x14ac:dyDescent="0.25"/>
    <row r="672" ht="15.75" hidden="1" x14ac:dyDescent="0.25"/>
    <row r="673" ht="15.75" hidden="1" x14ac:dyDescent="0.25"/>
    <row r="674" ht="15.75" hidden="1" x14ac:dyDescent="0.25"/>
    <row r="675" ht="15.75" hidden="1" x14ac:dyDescent="0.25"/>
    <row r="676" ht="15.75" hidden="1" x14ac:dyDescent="0.25"/>
    <row r="677" ht="15.75" hidden="1" x14ac:dyDescent="0.25"/>
    <row r="678" ht="15.75" hidden="1" x14ac:dyDescent="0.25"/>
    <row r="679" ht="15.75" hidden="1" x14ac:dyDescent="0.25"/>
    <row r="680" ht="15.75" hidden="1" x14ac:dyDescent="0.25"/>
    <row r="681" ht="15.75" hidden="1" x14ac:dyDescent="0.25"/>
    <row r="682" ht="15.75" hidden="1" x14ac:dyDescent="0.25"/>
    <row r="683" ht="15.75" hidden="1" x14ac:dyDescent="0.25"/>
    <row r="684" ht="15.75" hidden="1" x14ac:dyDescent="0.25"/>
    <row r="685" ht="15.75" hidden="1" x14ac:dyDescent="0.25"/>
    <row r="686" ht="15.75" hidden="1" x14ac:dyDescent="0.25"/>
    <row r="687" ht="15.75" hidden="1" x14ac:dyDescent="0.25"/>
    <row r="688" ht="15.75" hidden="1" x14ac:dyDescent="0.25"/>
    <row r="689" ht="15.75" hidden="1" x14ac:dyDescent="0.25"/>
    <row r="690" ht="15.75" hidden="1" x14ac:dyDescent="0.25"/>
    <row r="691" ht="15.75" hidden="1" x14ac:dyDescent="0.25"/>
    <row r="692" ht="15.75" hidden="1" x14ac:dyDescent="0.25"/>
    <row r="693" ht="15.75" hidden="1" x14ac:dyDescent="0.25"/>
    <row r="694" ht="15.75" hidden="1" x14ac:dyDescent="0.25"/>
    <row r="695" ht="15.75" hidden="1" x14ac:dyDescent="0.25"/>
    <row r="696" ht="15.75" hidden="1" x14ac:dyDescent="0.25"/>
    <row r="697" ht="15.75" hidden="1" x14ac:dyDescent="0.25"/>
    <row r="698" ht="15.75" hidden="1" x14ac:dyDescent="0.25"/>
    <row r="699" ht="15.75" hidden="1" x14ac:dyDescent="0.25"/>
    <row r="700" ht="15.75" hidden="1" x14ac:dyDescent="0.25"/>
    <row r="701" ht="15.75" hidden="1" x14ac:dyDescent="0.25"/>
    <row r="702" ht="15.75" hidden="1" x14ac:dyDescent="0.25"/>
    <row r="703" ht="15.75" hidden="1" x14ac:dyDescent="0.25"/>
    <row r="704" ht="15.75" hidden="1" x14ac:dyDescent="0.25"/>
    <row r="705" ht="15.75" hidden="1" x14ac:dyDescent="0.25"/>
    <row r="706" ht="15.75" hidden="1" x14ac:dyDescent="0.25"/>
    <row r="707" ht="15.75" hidden="1" x14ac:dyDescent="0.25"/>
    <row r="708" ht="15.75" hidden="1" x14ac:dyDescent="0.25"/>
    <row r="709" ht="15.75" hidden="1" x14ac:dyDescent="0.25"/>
    <row r="710" ht="15.75" hidden="1" x14ac:dyDescent="0.25"/>
    <row r="711" ht="15.75" hidden="1" x14ac:dyDescent="0.25"/>
    <row r="712" ht="15.75" hidden="1" x14ac:dyDescent="0.25"/>
    <row r="713" ht="15.75" hidden="1" x14ac:dyDescent="0.25"/>
    <row r="714" ht="15.75" hidden="1" x14ac:dyDescent="0.25"/>
    <row r="715" ht="15.75" hidden="1" x14ac:dyDescent="0.25"/>
    <row r="716" ht="15.75" hidden="1" x14ac:dyDescent="0.25"/>
    <row r="717" ht="15.75" hidden="1" x14ac:dyDescent="0.25"/>
    <row r="718" ht="15.75" hidden="1" x14ac:dyDescent="0.25"/>
    <row r="719" ht="15.75" hidden="1" x14ac:dyDescent="0.25"/>
    <row r="720" ht="15.75" hidden="1" x14ac:dyDescent="0.25"/>
    <row r="721" ht="15.75" hidden="1" x14ac:dyDescent="0.25"/>
    <row r="722" ht="15.75" hidden="1" x14ac:dyDescent="0.25"/>
    <row r="723" ht="15.75" hidden="1" x14ac:dyDescent="0.25"/>
    <row r="724" ht="15.75" hidden="1" x14ac:dyDescent="0.25"/>
    <row r="725" ht="15.75" hidden="1" x14ac:dyDescent="0.25"/>
    <row r="726" ht="15.75" hidden="1" x14ac:dyDescent="0.25"/>
    <row r="727" ht="15.75" hidden="1" x14ac:dyDescent="0.25"/>
    <row r="728" ht="15.75" hidden="1" x14ac:dyDescent="0.25"/>
    <row r="729" ht="15.75" hidden="1" x14ac:dyDescent="0.25"/>
    <row r="730" ht="15.75" hidden="1" x14ac:dyDescent="0.25"/>
    <row r="731" ht="15.75" hidden="1" x14ac:dyDescent="0.25"/>
    <row r="732" ht="15.75" hidden="1" x14ac:dyDescent="0.25"/>
    <row r="733" ht="15.75" hidden="1" x14ac:dyDescent="0.25"/>
    <row r="734" ht="15.75" hidden="1" x14ac:dyDescent="0.25"/>
    <row r="735" ht="15.75" hidden="1" x14ac:dyDescent="0.25"/>
    <row r="736" ht="15.75" hidden="1" x14ac:dyDescent="0.25"/>
    <row r="737" ht="15.75" hidden="1" x14ac:dyDescent="0.25"/>
    <row r="738" ht="15.75" hidden="1" x14ac:dyDescent="0.25"/>
    <row r="739" ht="15.75" hidden="1" x14ac:dyDescent="0.25"/>
    <row r="740" ht="15.75" hidden="1" x14ac:dyDescent="0.25"/>
    <row r="741" ht="15.75" hidden="1" x14ac:dyDescent="0.25"/>
    <row r="742" ht="15.75" hidden="1" x14ac:dyDescent="0.25"/>
    <row r="743" ht="15.75" hidden="1" x14ac:dyDescent="0.25"/>
    <row r="744" ht="15.75" hidden="1" x14ac:dyDescent="0.25"/>
    <row r="745" ht="15.75" hidden="1" x14ac:dyDescent="0.25"/>
    <row r="746" ht="15.75" hidden="1" x14ac:dyDescent="0.25"/>
    <row r="747" ht="15.75" hidden="1" x14ac:dyDescent="0.25"/>
    <row r="748" ht="15.75" hidden="1" x14ac:dyDescent="0.25"/>
    <row r="749" ht="15.75" hidden="1" x14ac:dyDescent="0.25"/>
    <row r="750" ht="15.75" hidden="1" x14ac:dyDescent="0.25"/>
    <row r="751" ht="15.75" hidden="1" x14ac:dyDescent="0.25"/>
    <row r="752" ht="15.75" hidden="1" x14ac:dyDescent="0.25"/>
    <row r="753" ht="15.75" hidden="1" x14ac:dyDescent="0.25"/>
    <row r="754" ht="15.75" hidden="1" x14ac:dyDescent="0.25"/>
    <row r="755" ht="15.75" hidden="1" x14ac:dyDescent="0.25"/>
    <row r="756" ht="15.75" hidden="1" x14ac:dyDescent="0.25"/>
    <row r="757" ht="15.75" hidden="1" x14ac:dyDescent="0.25"/>
    <row r="758" ht="15.75" hidden="1" x14ac:dyDescent="0.25"/>
    <row r="759" ht="15.75" hidden="1" x14ac:dyDescent="0.25"/>
    <row r="760" ht="15.75" hidden="1" x14ac:dyDescent="0.25"/>
    <row r="761" ht="15.75" hidden="1" x14ac:dyDescent="0.25"/>
    <row r="762" ht="15.75" hidden="1" x14ac:dyDescent="0.25"/>
    <row r="763" ht="15.75" hidden="1" x14ac:dyDescent="0.25"/>
    <row r="764" ht="15.75" hidden="1" x14ac:dyDescent="0.25"/>
    <row r="765" ht="15.75" hidden="1" x14ac:dyDescent="0.25"/>
    <row r="766" ht="15.75" hidden="1" x14ac:dyDescent="0.25"/>
    <row r="767" ht="15.75" hidden="1" x14ac:dyDescent="0.25"/>
    <row r="768" ht="15.75" hidden="1" x14ac:dyDescent="0.25"/>
    <row r="769" ht="15.75" hidden="1" x14ac:dyDescent="0.25"/>
    <row r="770" ht="15.75" hidden="1" x14ac:dyDescent="0.25"/>
    <row r="771" ht="15.75" hidden="1" x14ac:dyDescent="0.25"/>
    <row r="772" ht="15.75" hidden="1" x14ac:dyDescent="0.25"/>
    <row r="773" ht="15.75" hidden="1" x14ac:dyDescent="0.25"/>
    <row r="774" ht="15.75" hidden="1" x14ac:dyDescent="0.25"/>
    <row r="775" ht="15.75" hidden="1" x14ac:dyDescent="0.25"/>
    <row r="776" ht="15.75" hidden="1" x14ac:dyDescent="0.25"/>
    <row r="777" ht="15.75" hidden="1" x14ac:dyDescent="0.25"/>
    <row r="778" ht="15.75" hidden="1" x14ac:dyDescent="0.25"/>
    <row r="779" ht="15.75" hidden="1" x14ac:dyDescent="0.25"/>
    <row r="780" ht="15.75" hidden="1" x14ac:dyDescent="0.25"/>
    <row r="781" ht="15.75" hidden="1" x14ac:dyDescent="0.25"/>
    <row r="782" ht="15.75" hidden="1" x14ac:dyDescent="0.25"/>
    <row r="783" ht="15.75" hidden="1" x14ac:dyDescent="0.25"/>
    <row r="784" ht="15.75" hidden="1" x14ac:dyDescent="0.25"/>
    <row r="785" ht="15.75" hidden="1" x14ac:dyDescent="0.25"/>
    <row r="786" ht="15.75" hidden="1" x14ac:dyDescent="0.25"/>
    <row r="787" ht="15.75" hidden="1" x14ac:dyDescent="0.25"/>
    <row r="788" ht="15.75" hidden="1" x14ac:dyDescent="0.25"/>
    <row r="789" ht="15.75" hidden="1" x14ac:dyDescent="0.25"/>
    <row r="790" ht="15.75" hidden="1" x14ac:dyDescent="0.25"/>
    <row r="791" ht="15.75" hidden="1" x14ac:dyDescent="0.25"/>
    <row r="792" ht="15.75" hidden="1" x14ac:dyDescent="0.25"/>
    <row r="793" ht="15.75" hidden="1" x14ac:dyDescent="0.25"/>
    <row r="794" ht="15.75" hidden="1" x14ac:dyDescent="0.25"/>
    <row r="795" ht="15.75" hidden="1" x14ac:dyDescent="0.25"/>
    <row r="796" ht="15.75" hidden="1" x14ac:dyDescent="0.25"/>
    <row r="797" ht="15.75" hidden="1" x14ac:dyDescent="0.25"/>
    <row r="798" ht="15.75" hidden="1" x14ac:dyDescent="0.25"/>
    <row r="799" ht="15.75" hidden="1" x14ac:dyDescent="0.25"/>
    <row r="800" ht="15.75" hidden="1" x14ac:dyDescent="0.25"/>
    <row r="801" ht="15.75" hidden="1" x14ac:dyDescent="0.25"/>
    <row r="802" ht="15.75" hidden="1" x14ac:dyDescent="0.25"/>
    <row r="803" ht="15.75" hidden="1" x14ac:dyDescent="0.25"/>
    <row r="804" ht="15.75" hidden="1" x14ac:dyDescent="0.25"/>
    <row r="805" ht="15.75" hidden="1" x14ac:dyDescent="0.25"/>
    <row r="806" ht="15.75" hidden="1" x14ac:dyDescent="0.25"/>
    <row r="807" ht="15.75" hidden="1" x14ac:dyDescent="0.25"/>
    <row r="808" ht="15.75" hidden="1" x14ac:dyDescent="0.25"/>
    <row r="809" ht="15.75" hidden="1" x14ac:dyDescent="0.25"/>
    <row r="810" ht="15.75" hidden="1" x14ac:dyDescent="0.25"/>
    <row r="811" ht="15.75" hidden="1" x14ac:dyDescent="0.25"/>
    <row r="812" ht="15.75" hidden="1" x14ac:dyDescent="0.25"/>
    <row r="813" ht="15.75" hidden="1" x14ac:dyDescent="0.25"/>
    <row r="814" ht="15.75" hidden="1" x14ac:dyDescent="0.25"/>
    <row r="815" ht="15.75" hidden="1" x14ac:dyDescent="0.25"/>
    <row r="816" ht="15.75" hidden="1" x14ac:dyDescent="0.25"/>
    <row r="817" ht="15.75" hidden="1" x14ac:dyDescent="0.25"/>
    <row r="818" ht="15.75" hidden="1" x14ac:dyDescent="0.25"/>
    <row r="819" ht="15.75" hidden="1" x14ac:dyDescent="0.25"/>
    <row r="820" ht="15.75" hidden="1" x14ac:dyDescent="0.25"/>
    <row r="821" ht="15.75" hidden="1" x14ac:dyDescent="0.25"/>
    <row r="822" ht="15.75" hidden="1" x14ac:dyDescent="0.25"/>
    <row r="823" ht="15.75" hidden="1" x14ac:dyDescent="0.25"/>
    <row r="824" ht="15.75" hidden="1" x14ac:dyDescent="0.25"/>
    <row r="825" ht="15.75" hidden="1" x14ac:dyDescent="0.25"/>
    <row r="826" ht="15.75" hidden="1" x14ac:dyDescent="0.25"/>
    <row r="827" ht="15.75" hidden="1" x14ac:dyDescent="0.25"/>
    <row r="828" ht="15.75" hidden="1" x14ac:dyDescent="0.25"/>
    <row r="829" ht="15.75" hidden="1" x14ac:dyDescent="0.25"/>
    <row r="830" ht="15.75" hidden="1" x14ac:dyDescent="0.25"/>
    <row r="831" ht="15.75" hidden="1" x14ac:dyDescent="0.25"/>
    <row r="832" ht="15.75" hidden="1" x14ac:dyDescent="0.25"/>
    <row r="833" ht="15.75" hidden="1" x14ac:dyDescent="0.25"/>
    <row r="834" ht="15.75" hidden="1" x14ac:dyDescent="0.25"/>
    <row r="835" ht="15.75" hidden="1" x14ac:dyDescent="0.25"/>
    <row r="836" ht="15.75" hidden="1" x14ac:dyDescent="0.25"/>
    <row r="837" ht="15.75" hidden="1" x14ac:dyDescent="0.25"/>
    <row r="838" ht="15.75" hidden="1" x14ac:dyDescent="0.25"/>
    <row r="839" ht="15.75" hidden="1" x14ac:dyDescent="0.25"/>
    <row r="840" ht="15.75" hidden="1" x14ac:dyDescent="0.25"/>
    <row r="841" ht="15.75" hidden="1" x14ac:dyDescent="0.25"/>
    <row r="842" ht="15.75" hidden="1" x14ac:dyDescent="0.25"/>
    <row r="843" ht="15.75" hidden="1" x14ac:dyDescent="0.25"/>
    <row r="844" ht="15.75" hidden="1" x14ac:dyDescent="0.25"/>
    <row r="845" ht="15.75" hidden="1" x14ac:dyDescent="0.25"/>
    <row r="846" ht="15.75" hidden="1" x14ac:dyDescent="0.25"/>
    <row r="847" ht="15.75" hidden="1" x14ac:dyDescent="0.25"/>
    <row r="848" ht="15.75" hidden="1" x14ac:dyDescent="0.25"/>
    <row r="849" ht="15.75" hidden="1" x14ac:dyDescent="0.25"/>
    <row r="850" ht="15.75" hidden="1" x14ac:dyDescent="0.25"/>
    <row r="851" ht="15.75" hidden="1" x14ac:dyDescent="0.25"/>
    <row r="852" ht="15.75" hidden="1" x14ac:dyDescent="0.25"/>
    <row r="853" ht="15.75" hidden="1" x14ac:dyDescent="0.25"/>
    <row r="854" ht="15.75" hidden="1" x14ac:dyDescent="0.25"/>
    <row r="855" ht="15.75" hidden="1" x14ac:dyDescent="0.25"/>
    <row r="856" ht="15.75" hidden="1" x14ac:dyDescent="0.25"/>
    <row r="857" ht="15.75" hidden="1" x14ac:dyDescent="0.25"/>
    <row r="858" ht="15.75" hidden="1" x14ac:dyDescent="0.25"/>
    <row r="859" ht="15.75" hidden="1" x14ac:dyDescent="0.25"/>
    <row r="860" ht="15.75" hidden="1" x14ac:dyDescent="0.25"/>
    <row r="861" ht="15.75" hidden="1" x14ac:dyDescent="0.25"/>
    <row r="862" ht="15.75" hidden="1" x14ac:dyDescent="0.25"/>
    <row r="863" ht="15.75" hidden="1" x14ac:dyDescent="0.25"/>
    <row r="864" ht="15.75" hidden="1" x14ac:dyDescent="0.25"/>
    <row r="865" ht="15.75" hidden="1" x14ac:dyDescent="0.25"/>
    <row r="866" ht="15.75" hidden="1" x14ac:dyDescent="0.25"/>
    <row r="867" ht="15.75" hidden="1" x14ac:dyDescent="0.25"/>
    <row r="868" ht="15.75" hidden="1" x14ac:dyDescent="0.25"/>
    <row r="869" ht="15.75" hidden="1" x14ac:dyDescent="0.25"/>
    <row r="870" ht="15.75" hidden="1" x14ac:dyDescent="0.25"/>
    <row r="871" ht="15.75" hidden="1" x14ac:dyDescent="0.25"/>
    <row r="872" ht="15.75" hidden="1" x14ac:dyDescent="0.25"/>
    <row r="873" ht="15.75" hidden="1" x14ac:dyDescent="0.25"/>
    <row r="874" ht="15.75" hidden="1" x14ac:dyDescent="0.25"/>
    <row r="875" ht="15.75" hidden="1" x14ac:dyDescent="0.25"/>
    <row r="876" ht="15.75" hidden="1" x14ac:dyDescent="0.25"/>
    <row r="877" ht="15.75" hidden="1" x14ac:dyDescent="0.25"/>
    <row r="878" ht="15.75" hidden="1" x14ac:dyDescent="0.25"/>
    <row r="879" ht="15.75" hidden="1" x14ac:dyDescent="0.25"/>
    <row r="880" ht="15.75" hidden="1" x14ac:dyDescent="0.25"/>
    <row r="881" ht="15.75" hidden="1" x14ac:dyDescent="0.25"/>
    <row r="882" ht="15.75" hidden="1" x14ac:dyDescent="0.25"/>
    <row r="883" ht="15.75" hidden="1" x14ac:dyDescent="0.25"/>
    <row r="884" ht="15.75" hidden="1" x14ac:dyDescent="0.25"/>
    <row r="885" ht="15.75" hidden="1" x14ac:dyDescent="0.25"/>
    <row r="886" ht="15.75" hidden="1" x14ac:dyDescent="0.25"/>
    <row r="887" ht="15.75" hidden="1" x14ac:dyDescent="0.25"/>
    <row r="888" ht="15.75" hidden="1" x14ac:dyDescent="0.25"/>
    <row r="889" ht="15.75" hidden="1" x14ac:dyDescent="0.25"/>
    <row r="890" ht="15.75" hidden="1" x14ac:dyDescent="0.25"/>
    <row r="891" ht="15.75" hidden="1" x14ac:dyDescent="0.25"/>
    <row r="892" ht="15.75" hidden="1" x14ac:dyDescent="0.25"/>
    <row r="893" ht="15.75" hidden="1" x14ac:dyDescent="0.25"/>
    <row r="894" ht="15.75" hidden="1" x14ac:dyDescent="0.25"/>
    <row r="895" ht="15.75" hidden="1" x14ac:dyDescent="0.25"/>
    <row r="896" ht="15.75" hidden="1" x14ac:dyDescent="0.25"/>
    <row r="897" ht="15.75" hidden="1" x14ac:dyDescent="0.25"/>
    <row r="898" ht="15.75" hidden="1" x14ac:dyDescent="0.25"/>
    <row r="899" ht="15.75" hidden="1" x14ac:dyDescent="0.25"/>
    <row r="900" ht="15.75" hidden="1" x14ac:dyDescent="0.25"/>
    <row r="901" ht="15.75" hidden="1" x14ac:dyDescent="0.25"/>
    <row r="902" ht="15.75" hidden="1" x14ac:dyDescent="0.25"/>
    <row r="903" ht="15.75" hidden="1" x14ac:dyDescent="0.25"/>
    <row r="904" ht="15.75" hidden="1" x14ac:dyDescent="0.25"/>
    <row r="905" ht="15.75" hidden="1" x14ac:dyDescent="0.25"/>
    <row r="906" ht="15.75" hidden="1" x14ac:dyDescent="0.25"/>
    <row r="907" ht="15.75" hidden="1" x14ac:dyDescent="0.25"/>
    <row r="908" ht="15.75" hidden="1" x14ac:dyDescent="0.25"/>
    <row r="909" ht="15.75" hidden="1" x14ac:dyDescent="0.25"/>
    <row r="910" ht="15.75" hidden="1" x14ac:dyDescent="0.25"/>
    <row r="911" ht="15.75" hidden="1" x14ac:dyDescent="0.25"/>
    <row r="912" ht="15.75" hidden="1" x14ac:dyDescent="0.25"/>
    <row r="913" ht="15.75" hidden="1" x14ac:dyDescent="0.25"/>
    <row r="914" ht="15.75" hidden="1" x14ac:dyDescent="0.25"/>
    <row r="915" ht="15.75" hidden="1" x14ac:dyDescent="0.25"/>
    <row r="916" ht="15.75" hidden="1" x14ac:dyDescent="0.25"/>
    <row r="917" ht="15.75" hidden="1" x14ac:dyDescent="0.25"/>
    <row r="918" ht="15.75" hidden="1" x14ac:dyDescent="0.25"/>
    <row r="919" ht="15.75" hidden="1" x14ac:dyDescent="0.25"/>
    <row r="920" ht="15.75" hidden="1" x14ac:dyDescent="0.25"/>
    <row r="921" ht="15.75" hidden="1" x14ac:dyDescent="0.25"/>
    <row r="922" ht="15.75" hidden="1" x14ac:dyDescent="0.25"/>
    <row r="923" ht="15.75" hidden="1" x14ac:dyDescent="0.25"/>
    <row r="924" ht="15.75" hidden="1" x14ac:dyDescent="0.25"/>
    <row r="925" ht="15.75" hidden="1" x14ac:dyDescent="0.25"/>
    <row r="926" ht="15.75" hidden="1" x14ac:dyDescent="0.25"/>
    <row r="927" ht="15.75" hidden="1" x14ac:dyDescent="0.25"/>
    <row r="928" ht="15.75" hidden="1" x14ac:dyDescent="0.25"/>
    <row r="929" ht="15.75" hidden="1" x14ac:dyDescent="0.25"/>
    <row r="930" ht="15.75" hidden="1" x14ac:dyDescent="0.25"/>
    <row r="931" ht="15.75" hidden="1" x14ac:dyDescent="0.25"/>
    <row r="932" ht="15.75" hidden="1" x14ac:dyDescent="0.25"/>
    <row r="933" ht="15.75" hidden="1" x14ac:dyDescent="0.25"/>
    <row r="934" ht="15.75" hidden="1" x14ac:dyDescent="0.25"/>
    <row r="935" ht="15.75" hidden="1" x14ac:dyDescent="0.25"/>
    <row r="936" ht="15.75" hidden="1" x14ac:dyDescent="0.25"/>
    <row r="937" ht="15.75" hidden="1" x14ac:dyDescent="0.25"/>
    <row r="938" ht="15.75" hidden="1" x14ac:dyDescent="0.25"/>
    <row r="939" ht="15.75" hidden="1" x14ac:dyDescent="0.25"/>
    <row r="940" ht="15.75" hidden="1" x14ac:dyDescent="0.25"/>
    <row r="941" ht="15.75" hidden="1" x14ac:dyDescent="0.25"/>
    <row r="942" ht="15.75" hidden="1" x14ac:dyDescent="0.25"/>
    <row r="943" ht="15.75" hidden="1" x14ac:dyDescent="0.25"/>
    <row r="944" ht="15.75" hidden="1" x14ac:dyDescent="0.25"/>
    <row r="945" ht="15.75" hidden="1" x14ac:dyDescent="0.25"/>
    <row r="946" ht="15.75" hidden="1" x14ac:dyDescent="0.25"/>
    <row r="947" ht="15.75" hidden="1" x14ac:dyDescent="0.25"/>
    <row r="948" ht="15.75" hidden="1" x14ac:dyDescent="0.25"/>
    <row r="949" ht="15.75" hidden="1" x14ac:dyDescent="0.25"/>
    <row r="950" ht="15.75" hidden="1" x14ac:dyDescent="0.25"/>
    <row r="951" ht="15.75" hidden="1" x14ac:dyDescent="0.25"/>
    <row r="952" ht="15.75" hidden="1" x14ac:dyDescent="0.25"/>
    <row r="953" ht="15.75" hidden="1" x14ac:dyDescent="0.25"/>
    <row r="954" ht="15.75" hidden="1" x14ac:dyDescent="0.25"/>
    <row r="955" ht="15.75" hidden="1" x14ac:dyDescent="0.25"/>
    <row r="956" ht="15.75" hidden="1" x14ac:dyDescent="0.25"/>
    <row r="957" ht="15.75" hidden="1" x14ac:dyDescent="0.25"/>
    <row r="958" ht="15.75" hidden="1" x14ac:dyDescent="0.25"/>
    <row r="959" ht="15.75" hidden="1" x14ac:dyDescent="0.25"/>
    <row r="960" ht="15.75" hidden="1" x14ac:dyDescent="0.25"/>
    <row r="961" ht="15.75" hidden="1" x14ac:dyDescent="0.25"/>
    <row r="962" ht="15.75" hidden="1" x14ac:dyDescent="0.25"/>
    <row r="963" ht="15.75" hidden="1" x14ac:dyDescent="0.25"/>
    <row r="964" ht="15.75" hidden="1" x14ac:dyDescent="0.25"/>
    <row r="965" ht="15.75" hidden="1" x14ac:dyDescent="0.25"/>
    <row r="966" ht="15.75" hidden="1" x14ac:dyDescent="0.25"/>
    <row r="967" ht="15.75" hidden="1" x14ac:dyDescent="0.25"/>
    <row r="968" ht="15.75" hidden="1" x14ac:dyDescent="0.25"/>
    <row r="969" ht="15.75" hidden="1" x14ac:dyDescent="0.25"/>
    <row r="970" ht="15.75" hidden="1" x14ac:dyDescent="0.25"/>
    <row r="971" ht="15.75" hidden="1" x14ac:dyDescent="0.25"/>
    <row r="972" ht="15.75" hidden="1" x14ac:dyDescent="0.25"/>
    <row r="973" ht="15.75" hidden="1" x14ac:dyDescent="0.25"/>
    <row r="974" ht="15.75" hidden="1" x14ac:dyDescent="0.25"/>
    <row r="975" ht="15.75" hidden="1" x14ac:dyDescent="0.25"/>
    <row r="976" ht="15.75" hidden="1" x14ac:dyDescent="0.25"/>
    <row r="977" ht="15.75" hidden="1" x14ac:dyDescent="0.25"/>
    <row r="978" ht="15.75" hidden="1" x14ac:dyDescent="0.25"/>
    <row r="979" ht="15.75" hidden="1" x14ac:dyDescent="0.25"/>
    <row r="980" ht="15.75" hidden="1" x14ac:dyDescent="0.25"/>
    <row r="981" ht="15.75" hidden="1" x14ac:dyDescent="0.25"/>
    <row r="982" ht="15.75" hidden="1" x14ac:dyDescent="0.25"/>
    <row r="983" ht="15.75" hidden="1" x14ac:dyDescent="0.25"/>
    <row r="984" ht="15.75" hidden="1" x14ac:dyDescent="0.25"/>
    <row r="985" ht="15.75" hidden="1" x14ac:dyDescent="0.25"/>
    <row r="986" ht="15.75" hidden="1" x14ac:dyDescent="0.25"/>
    <row r="987" ht="15.75" hidden="1" x14ac:dyDescent="0.25"/>
    <row r="988" ht="15.75" hidden="1" x14ac:dyDescent="0.25"/>
    <row r="989" ht="15.75" hidden="1" x14ac:dyDescent="0.25"/>
    <row r="990" ht="15.75" hidden="1" x14ac:dyDescent="0.25"/>
    <row r="991" ht="15.75" hidden="1" x14ac:dyDescent="0.25"/>
    <row r="992" ht="15.75" hidden="1" x14ac:dyDescent="0.25"/>
    <row r="993" ht="15.75" hidden="1" x14ac:dyDescent="0.25"/>
    <row r="994" ht="15.75" hidden="1" x14ac:dyDescent="0.25"/>
    <row r="995" ht="15.75" hidden="1" x14ac:dyDescent="0.25"/>
    <row r="996" ht="15.75" hidden="1" x14ac:dyDescent="0.25"/>
    <row r="997" ht="15.75" hidden="1" x14ac:dyDescent="0.25"/>
    <row r="998" ht="15.75" hidden="1" x14ac:dyDescent="0.25"/>
    <row r="999" ht="15.75" hidden="1" x14ac:dyDescent="0.25"/>
    <row r="1000" ht="15.75" hidden="1" x14ac:dyDescent="0.25"/>
    <row r="1001" ht="15.75" hidden="1" x14ac:dyDescent="0.25"/>
    <row r="1002" ht="15.75" hidden="1" x14ac:dyDescent="0.25"/>
    <row r="1003" ht="15.75" hidden="1" x14ac:dyDescent="0.25"/>
    <row r="1004" ht="15.75" hidden="1" x14ac:dyDescent="0.25"/>
    <row r="1005" ht="15.75" hidden="1" x14ac:dyDescent="0.25"/>
    <row r="1006" ht="15.75" hidden="1" x14ac:dyDescent="0.25"/>
    <row r="1007" ht="15.75" hidden="1" x14ac:dyDescent="0.25"/>
    <row r="1008" ht="15.75" hidden="1" x14ac:dyDescent="0.25"/>
    <row r="1009" ht="15.75" hidden="1" x14ac:dyDescent="0.25"/>
    <row r="1010" ht="15.75" hidden="1" x14ac:dyDescent="0.25"/>
    <row r="1011" ht="15.75" hidden="1" x14ac:dyDescent="0.25"/>
    <row r="1012" ht="15.75" hidden="1" x14ac:dyDescent="0.25"/>
    <row r="1013" ht="15.75" hidden="1" x14ac:dyDescent="0.25"/>
    <row r="1014" ht="15.75" hidden="1" x14ac:dyDescent="0.25"/>
    <row r="1015" ht="15.75" hidden="1" x14ac:dyDescent="0.25"/>
    <row r="1016" ht="15.75" hidden="1" x14ac:dyDescent="0.25"/>
    <row r="1017" ht="15.75" hidden="1" x14ac:dyDescent="0.25"/>
    <row r="1018" ht="15.75" hidden="1" x14ac:dyDescent="0.25"/>
    <row r="1019" ht="15.75" hidden="1" x14ac:dyDescent="0.25"/>
    <row r="1020" ht="15.75" hidden="1" x14ac:dyDescent="0.25"/>
    <row r="1021" ht="15.75" hidden="1" x14ac:dyDescent="0.25"/>
    <row r="1022" ht="15.75" hidden="1" x14ac:dyDescent="0.25"/>
    <row r="1023" ht="15.75" hidden="1" x14ac:dyDescent="0.25"/>
    <row r="1024" ht="15.75" hidden="1" x14ac:dyDescent="0.25"/>
    <row r="1025" ht="15.75" hidden="1" x14ac:dyDescent="0.25"/>
    <row r="1026" ht="15.75" hidden="1" x14ac:dyDescent="0.25"/>
    <row r="1027" ht="15.75" hidden="1" x14ac:dyDescent="0.25"/>
    <row r="1028" ht="15.75" hidden="1" x14ac:dyDescent="0.25"/>
    <row r="1029" ht="15.75" hidden="1" x14ac:dyDescent="0.25"/>
    <row r="1030" ht="15.75" hidden="1" x14ac:dyDescent="0.25"/>
    <row r="1031" ht="15.75" hidden="1" x14ac:dyDescent="0.25"/>
    <row r="1032" ht="15.75" hidden="1" x14ac:dyDescent="0.25"/>
    <row r="1033" ht="15.75" hidden="1" x14ac:dyDescent="0.25"/>
    <row r="1034" ht="15.75" hidden="1" x14ac:dyDescent="0.25"/>
    <row r="1035" ht="15.75" hidden="1" x14ac:dyDescent="0.25"/>
    <row r="1036" ht="15.75" hidden="1" x14ac:dyDescent="0.25"/>
    <row r="1037" ht="15.75" hidden="1" x14ac:dyDescent="0.25"/>
    <row r="1038" ht="15.75" hidden="1" x14ac:dyDescent="0.25"/>
    <row r="1039" ht="15.75" hidden="1" x14ac:dyDescent="0.25"/>
    <row r="1040" ht="15.75" hidden="1" x14ac:dyDescent="0.25"/>
    <row r="1041" ht="15.75" hidden="1" x14ac:dyDescent="0.25"/>
    <row r="1042" ht="15.75" hidden="1" x14ac:dyDescent="0.25"/>
    <row r="1043" ht="15.75" hidden="1" x14ac:dyDescent="0.25"/>
    <row r="1044" ht="15.75" hidden="1" x14ac:dyDescent="0.25"/>
    <row r="1045" ht="15.75" hidden="1" x14ac:dyDescent="0.25"/>
    <row r="1046" ht="15.75" hidden="1" x14ac:dyDescent="0.25"/>
    <row r="1047" ht="15.75" hidden="1" x14ac:dyDescent="0.25"/>
    <row r="1048" ht="15.75" hidden="1" x14ac:dyDescent="0.25"/>
    <row r="1049" ht="15.75" hidden="1" x14ac:dyDescent="0.25"/>
    <row r="1050" ht="15.75" hidden="1" x14ac:dyDescent="0.25"/>
    <row r="1051" ht="15.75" hidden="1" x14ac:dyDescent="0.25"/>
    <row r="1052" ht="15.75" hidden="1" x14ac:dyDescent="0.25"/>
    <row r="1053" ht="15.75" hidden="1" x14ac:dyDescent="0.25"/>
    <row r="1054" ht="15.75" hidden="1" x14ac:dyDescent="0.25"/>
    <row r="1055" ht="15.75" hidden="1" x14ac:dyDescent="0.25"/>
    <row r="1056" ht="15.75" hidden="1" x14ac:dyDescent="0.25"/>
    <row r="1057" ht="15.75" hidden="1" x14ac:dyDescent="0.25"/>
    <row r="1058" ht="15.75" hidden="1" x14ac:dyDescent="0.25"/>
    <row r="1059" ht="15.75" hidden="1" x14ac:dyDescent="0.25"/>
    <row r="1060" ht="15.75" hidden="1" x14ac:dyDescent="0.25"/>
    <row r="1061" ht="15.75" hidden="1" x14ac:dyDescent="0.25"/>
    <row r="1062" ht="15.75" hidden="1" x14ac:dyDescent="0.25"/>
    <row r="1063" ht="15.75" hidden="1" x14ac:dyDescent="0.25"/>
    <row r="1064" ht="15.75" hidden="1" x14ac:dyDescent="0.25"/>
    <row r="1065" ht="15.75" hidden="1" x14ac:dyDescent="0.25"/>
    <row r="1066" ht="15.75" hidden="1" x14ac:dyDescent="0.25"/>
    <row r="1067" ht="15.75" hidden="1" x14ac:dyDescent="0.25"/>
    <row r="1068" ht="15.75" hidden="1" x14ac:dyDescent="0.25"/>
    <row r="1069" ht="15.75" hidden="1" x14ac:dyDescent="0.25"/>
    <row r="1070" ht="15.75" hidden="1" x14ac:dyDescent="0.25"/>
    <row r="1071" ht="15.75" hidden="1" x14ac:dyDescent="0.25"/>
    <row r="1072" ht="15.75" hidden="1" x14ac:dyDescent="0.25"/>
    <row r="1073" ht="15.75" hidden="1" x14ac:dyDescent="0.25"/>
    <row r="1074" ht="15.75" hidden="1" x14ac:dyDescent="0.25"/>
    <row r="1075" ht="15.75" hidden="1" x14ac:dyDescent="0.25"/>
    <row r="1076" ht="15.75" hidden="1" x14ac:dyDescent="0.25"/>
    <row r="1077" ht="15.75" hidden="1" x14ac:dyDescent="0.25"/>
    <row r="1078" ht="15.75" hidden="1" x14ac:dyDescent="0.25"/>
    <row r="1079" ht="15.75" hidden="1" x14ac:dyDescent="0.25"/>
    <row r="1080" ht="15.75" hidden="1" x14ac:dyDescent="0.25"/>
    <row r="1081" ht="15.75" hidden="1" x14ac:dyDescent="0.25"/>
    <row r="1082" ht="15.75" hidden="1" x14ac:dyDescent="0.25"/>
    <row r="1083" ht="15.75" hidden="1" x14ac:dyDescent="0.25"/>
    <row r="1084" ht="15.75" hidden="1" x14ac:dyDescent="0.25"/>
    <row r="1085" ht="15.75" hidden="1" x14ac:dyDescent="0.25"/>
    <row r="1086" ht="15.75" hidden="1" x14ac:dyDescent="0.25"/>
    <row r="1087" ht="15.75" hidden="1" x14ac:dyDescent="0.25"/>
    <row r="1088" ht="15.75" hidden="1" x14ac:dyDescent="0.25"/>
    <row r="1089" ht="15.75" hidden="1" x14ac:dyDescent="0.25"/>
    <row r="1090" ht="15.75" hidden="1" x14ac:dyDescent="0.25"/>
    <row r="1091" ht="15.75" hidden="1" x14ac:dyDescent="0.25"/>
    <row r="1092" ht="15.75" hidden="1" x14ac:dyDescent="0.25"/>
    <row r="1093" ht="15.75" hidden="1" x14ac:dyDescent="0.25"/>
    <row r="1094" ht="15.75" hidden="1" x14ac:dyDescent="0.25"/>
    <row r="1095" ht="15.75" hidden="1" x14ac:dyDescent="0.25"/>
    <row r="1096" ht="15.75" hidden="1" x14ac:dyDescent="0.25"/>
    <row r="1097" ht="15.75" hidden="1" x14ac:dyDescent="0.25"/>
    <row r="1098" ht="15.75" hidden="1" x14ac:dyDescent="0.25"/>
    <row r="1099" ht="15.75" hidden="1" x14ac:dyDescent="0.25"/>
    <row r="1100" ht="15.75" hidden="1" x14ac:dyDescent="0.25"/>
    <row r="1101" ht="15.75" hidden="1" x14ac:dyDescent="0.25"/>
    <row r="1102" ht="15.75" hidden="1" x14ac:dyDescent="0.25"/>
    <row r="1103" ht="15.75" hidden="1" x14ac:dyDescent="0.25"/>
    <row r="1104" ht="15.75" hidden="1" x14ac:dyDescent="0.25"/>
    <row r="1105" ht="15.75" hidden="1" x14ac:dyDescent="0.25"/>
    <row r="1106" ht="15.75" hidden="1" x14ac:dyDescent="0.25"/>
    <row r="1107" ht="15.75" hidden="1" x14ac:dyDescent="0.25"/>
    <row r="1108" ht="15.75" hidden="1" x14ac:dyDescent="0.25"/>
    <row r="1109" ht="15.75" hidden="1" x14ac:dyDescent="0.25"/>
    <row r="1110" ht="15.75" hidden="1" x14ac:dyDescent="0.25"/>
    <row r="1111" ht="15.75" hidden="1" x14ac:dyDescent="0.25"/>
    <row r="1112" ht="15.75" hidden="1" x14ac:dyDescent="0.25"/>
    <row r="1113" ht="15.75" hidden="1" x14ac:dyDescent="0.25"/>
    <row r="1114" ht="15.75" hidden="1" x14ac:dyDescent="0.25"/>
    <row r="1115" ht="15.75" hidden="1" x14ac:dyDescent="0.25"/>
    <row r="1116" ht="15.75" hidden="1" x14ac:dyDescent="0.25"/>
    <row r="1117" ht="15.75" hidden="1" x14ac:dyDescent="0.25"/>
    <row r="1118" ht="15.75" hidden="1" x14ac:dyDescent="0.25"/>
    <row r="1119" ht="15.75" hidden="1" x14ac:dyDescent="0.25"/>
    <row r="1120" ht="15.75" hidden="1" x14ac:dyDescent="0.25"/>
    <row r="1121" ht="15.75" hidden="1" x14ac:dyDescent="0.25"/>
    <row r="1122" ht="15.75" hidden="1" x14ac:dyDescent="0.25"/>
    <row r="1123" ht="15.75" hidden="1" x14ac:dyDescent="0.25"/>
    <row r="1124" ht="15.75" hidden="1" x14ac:dyDescent="0.25"/>
    <row r="1125" ht="15.75" hidden="1" x14ac:dyDescent="0.25"/>
    <row r="1126" ht="15.75" hidden="1" x14ac:dyDescent="0.25"/>
    <row r="1127" ht="15.75" hidden="1" x14ac:dyDescent="0.25"/>
    <row r="1128" ht="15.75" hidden="1" x14ac:dyDescent="0.25"/>
    <row r="1129" ht="15.75" hidden="1" x14ac:dyDescent="0.25"/>
    <row r="1130" ht="15.75" hidden="1" x14ac:dyDescent="0.25"/>
    <row r="1131" ht="15.75" hidden="1" x14ac:dyDescent="0.25"/>
    <row r="1132" ht="15.75" hidden="1" x14ac:dyDescent="0.25"/>
    <row r="1133" ht="15.75" hidden="1" x14ac:dyDescent="0.25"/>
    <row r="1134" ht="15.75" hidden="1" x14ac:dyDescent="0.25"/>
    <row r="1135" ht="15.75" hidden="1" x14ac:dyDescent="0.25"/>
    <row r="1136" ht="15.75" hidden="1" x14ac:dyDescent="0.25"/>
    <row r="1137" ht="15.75" hidden="1" x14ac:dyDescent="0.25"/>
    <row r="1138" ht="15.75" hidden="1" x14ac:dyDescent="0.25"/>
    <row r="1139" ht="15.75" hidden="1" x14ac:dyDescent="0.25"/>
    <row r="1140" ht="15.75" hidden="1" x14ac:dyDescent="0.25"/>
    <row r="1141" ht="15.75" hidden="1" x14ac:dyDescent="0.25"/>
    <row r="1142" ht="15.75" hidden="1" x14ac:dyDescent="0.25"/>
    <row r="1143" ht="15.75" hidden="1" x14ac:dyDescent="0.25"/>
    <row r="1144" ht="15.75" hidden="1" x14ac:dyDescent="0.25"/>
    <row r="1145" ht="15.75" hidden="1" x14ac:dyDescent="0.25"/>
    <row r="1146" ht="15.75" hidden="1" x14ac:dyDescent="0.25"/>
    <row r="1147" ht="15.75" hidden="1" x14ac:dyDescent="0.25"/>
    <row r="1148" ht="15.75" hidden="1" x14ac:dyDescent="0.25"/>
    <row r="1149" ht="15.75" hidden="1" x14ac:dyDescent="0.25"/>
    <row r="1150" ht="15.75" hidden="1" x14ac:dyDescent="0.25"/>
    <row r="1151" ht="15.75" hidden="1" x14ac:dyDescent="0.25"/>
    <row r="1152" ht="15.75" hidden="1" x14ac:dyDescent="0.25"/>
    <row r="1153" ht="15.75" hidden="1" x14ac:dyDescent="0.25"/>
    <row r="1154" ht="15.75" hidden="1" x14ac:dyDescent="0.25"/>
    <row r="1155" ht="15.75" hidden="1" x14ac:dyDescent="0.25"/>
    <row r="1156" ht="15.75" hidden="1" x14ac:dyDescent="0.25"/>
    <row r="1157" ht="15.75" hidden="1" x14ac:dyDescent="0.25"/>
    <row r="1158" ht="15.75" hidden="1" x14ac:dyDescent="0.25"/>
    <row r="1159" ht="15.75" hidden="1" x14ac:dyDescent="0.25"/>
    <row r="1160" ht="15.75" hidden="1" x14ac:dyDescent="0.25"/>
    <row r="1161" ht="15.75" hidden="1" x14ac:dyDescent="0.25"/>
    <row r="1162" ht="15.75" hidden="1" x14ac:dyDescent="0.25"/>
    <row r="1163" ht="15.75" hidden="1" x14ac:dyDescent="0.25"/>
    <row r="1164" ht="15.75" hidden="1" x14ac:dyDescent="0.25"/>
    <row r="1165" ht="15.75" hidden="1" x14ac:dyDescent="0.25"/>
    <row r="1166" ht="15.75" hidden="1" x14ac:dyDescent="0.25"/>
    <row r="1167" ht="15.75" hidden="1" x14ac:dyDescent="0.25"/>
    <row r="1168" ht="15.75" hidden="1" x14ac:dyDescent="0.25"/>
    <row r="1169" ht="15.75" hidden="1" x14ac:dyDescent="0.25"/>
    <row r="1170" ht="15.75" hidden="1" x14ac:dyDescent="0.25"/>
    <row r="1171" ht="15.75" hidden="1" x14ac:dyDescent="0.25"/>
    <row r="1172" ht="15.75" hidden="1" x14ac:dyDescent="0.25"/>
    <row r="1173" ht="15.75" hidden="1" x14ac:dyDescent="0.25"/>
    <row r="1174" ht="15.75" hidden="1" x14ac:dyDescent="0.25"/>
    <row r="1175" ht="15.75" hidden="1" x14ac:dyDescent="0.25"/>
    <row r="1176" ht="15.75" hidden="1" x14ac:dyDescent="0.25"/>
    <row r="1177" ht="15.75" hidden="1" x14ac:dyDescent="0.25"/>
    <row r="1178" ht="15.75" hidden="1" x14ac:dyDescent="0.25"/>
    <row r="1179" ht="15.75" hidden="1" x14ac:dyDescent="0.25"/>
    <row r="1180" ht="15.75" hidden="1" x14ac:dyDescent="0.25"/>
    <row r="1181" ht="15.75" hidden="1" x14ac:dyDescent="0.25"/>
    <row r="1182" ht="15.75" hidden="1" x14ac:dyDescent="0.25"/>
    <row r="1183" ht="15.75" hidden="1" x14ac:dyDescent="0.25"/>
    <row r="1184" ht="15.75" hidden="1" x14ac:dyDescent="0.25"/>
    <row r="1185" ht="15.75" hidden="1" x14ac:dyDescent="0.25"/>
    <row r="1186" ht="15.75" hidden="1" x14ac:dyDescent="0.25"/>
    <row r="1187" ht="15.75" hidden="1" x14ac:dyDescent="0.25"/>
    <row r="1188" ht="15.75" hidden="1" x14ac:dyDescent="0.25"/>
    <row r="1189" ht="15.75" hidden="1" x14ac:dyDescent="0.25"/>
    <row r="1190" ht="15.75" hidden="1" x14ac:dyDescent="0.25"/>
    <row r="1191" ht="15.75" hidden="1" x14ac:dyDescent="0.25"/>
    <row r="1192" ht="15.75" hidden="1" x14ac:dyDescent="0.25"/>
    <row r="1193" ht="15.75" hidden="1" x14ac:dyDescent="0.25"/>
    <row r="1194" ht="15.75" hidden="1" x14ac:dyDescent="0.25"/>
    <row r="1195" ht="15.75" hidden="1" x14ac:dyDescent="0.25"/>
    <row r="1196" ht="15.75" hidden="1" x14ac:dyDescent="0.25"/>
    <row r="1197" ht="15.75" hidden="1" x14ac:dyDescent="0.25"/>
    <row r="1198" ht="15.75" hidden="1" x14ac:dyDescent="0.25"/>
    <row r="1199" ht="15.75" hidden="1" x14ac:dyDescent="0.25"/>
    <row r="1200" ht="15.75" hidden="1" x14ac:dyDescent="0.25"/>
    <row r="1201" ht="15.75" hidden="1" x14ac:dyDescent="0.25"/>
    <row r="1202" ht="15.75" hidden="1" x14ac:dyDescent="0.25"/>
    <row r="1203" ht="15.75" hidden="1" x14ac:dyDescent="0.25"/>
    <row r="1204" ht="15.75" hidden="1" x14ac:dyDescent="0.25"/>
    <row r="1205" ht="15.75" hidden="1" x14ac:dyDescent="0.25"/>
    <row r="1206" ht="15.75" hidden="1" x14ac:dyDescent="0.25"/>
    <row r="1207" ht="15.75" hidden="1" x14ac:dyDescent="0.25"/>
    <row r="1208" ht="15.75" hidden="1" x14ac:dyDescent="0.25"/>
    <row r="1209" ht="15.75" hidden="1" x14ac:dyDescent="0.25"/>
    <row r="1210" ht="15.75" hidden="1" x14ac:dyDescent="0.25"/>
    <row r="1211" ht="15.75" hidden="1" x14ac:dyDescent="0.25"/>
    <row r="1212" ht="15.75" hidden="1" x14ac:dyDescent="0.25"/>
    <row r="1213" ht="15.75" hidden="1" x14ac:dyDescent="0.25"/>
    <row r="1214" ht="15.75" hidden="1" x14ac:dyDescent="0.25"/>
    <row r="1215" ht="15.75" hidden="1" x14ac:dyDescent="0.25"/>
    <row r="1216" ht="15.75" hidden="1" x14ac:dyDescent="0.25"/>
    <row r="1217" ht="15.75" hidden="1" x14ac:dyDescent="0.25"/>
    <row r="1218" ht="15.75" hidden="1" x14ac:dyDescent="0.25"/>
    <row r="1219" ht="15.75" hidden="1" x14ac:dyDescent="0.25"/>
    <row r="1220" ht="15.75" hidden="1" x14ac:dyDescent="0.25"/>
    <row r="1221" ht="15.75" hidden="1" x14ac:dyDescent="0.25"/>
    <row r="1222" ht="15.75" hidden="1" x14ac:dyDescent="0.25"/>
    <row r="1223" ht="15.75" hidden="1" x14ac:dyDescent="0.25"/>
    <row r="1224" ht="15.75" hidden="1" x14ac:dyDescent="0.25"/>
    <row r="1225" ht="15.75" hidden="1" x14ac:dyDescent="0.25"/>
    <row r="1226" ht="15.75" hidden="1" x14ac:dyDescent="0.25"/>
    <row r="1227" ht="15.75" hidden="1" x14ac:dyDescent="0.25"/>
    <row r="1228" ht="15.75" hidden="1" x14ac:dyDescent="0.25"/>
    <row r="1229" ht="15.75" hidden="1" x14ac:dyDescent="0.25"/>
    <row r="1230" ht="15.75" hidden="1" x14ac:dyDescent="0.25"/>
    <row r="1231" ht="15.75" hidden="1" x14ac:dyDescent="0.25"/>
    <row r="1232" ht="15.75" hidden="1" x14ac:dyDescent="0.25"/>
    <row r="1233" ht="15.75" hidden="1" x14ac:dyDescent="0.25"/>
    <row r="1234" ht="15.75" hidden="1" x14ac:dyDescent="0.25"/>
    <row r="1235" ht="15.75" hidden="1" x14ac:dyDescent="0.25"/>
    <row r="1236" ht="15.75" hidden="1" x14ac:dyDescent="0.25"/>
    <row r="1237" ht="15.75" hidden="1" x14ac:dyDescent="0.25"/>
    <row r="1238" ht="15.75" hidden="1" x14ac:dyDescent="0.25"/>
    <row r="1239" ht="15.75" hidden="1" x14ac:dyDescent="0.25"/>
    <row r="1240" ht="15.75" hidden="1" x14ac:dyDescent="0.25"/>
    <row r="1241" ht="15.75" hidden="1" x14ac:dyDescent="0.25"/>
    <row r="1242" ht="15.75" hidden="1" x14ac:dyDescent="0.25"/>
    <row r="1243" ht="15.75" hidden="1" x14ac:dyDescent="0.25"/>
    <row r="1244" ht="15.75" hidden="1" x14ac:dyDescent="0.25"/>
    <row r="1245" ht="15.75" hidden="1" x14ac:dyDescent="0.25"/>
    <row r="1246" ht="15.75" hidden="1" x14ac:dyDescent="0.25"/>
    <row r="1247" ht="15.75" hidden="1" x14ac:dyDescent="0.25"/>
    <row r="1248" ht="15.75" hidden="1" x14ac:dyDescent="0.25"/>
    <row r="1249" ht="15.75" hidden="1" x14ac:dyDescent="0.25"/>
    <row r="1250" ht="15.75" hidden="1" x14ac:dyDescent="0.25"/>
    <row r="1251" ht="15.75" hidden="1" x14ac:dyDescent="0.25"/>
    <row r="1252" ht="15.75" hidden="1" x14ac:dyDescent="0.25"/>
    <row r="1253" ht="15.75" hidden="1" x14ac:dyDescent="0.25"/>
    <row r="1254" ht="15.75" hidden="1" x14ac:dyDescent="0.25"/>
    <row r="1255" ht="15.75" hidden="1" x14ac:dyDescent="0.25"/>
    <row r="1256" ht="15.75" hidden="1" x14ac:dyDescent="0.25"/>
    <row r="1257" ht="15.75" hidden="1" x14ac:dyDescent="0.25"/>
    <row r="1258" ht="15.75" hidden="1" x14ac:dyDescent="0.25"/>
    <row r="1259" ht="15.75" hidden="1" x14ac:dyDescent="0.25"/>
    <row r="1260" ht="15.75" hidden="1" x14ac:dyDescent="0.25"/>
    <row r="1261" ht="15.75" hidden="1" x14ac:dyDescent="0.25"/>
    <row r="1262" ht="15.75" hidden="1" x14ac:dyDescent="0.25"/>
    <row r="1263" ht="15.75" hidden="1" x14ac:dyDescent="0.25"/>
    <row r="1264" ht="15.75" hidden="1" x14ac:dyDescent="0.25"/>
    <row r="1265" ht="15.75" hidden="1" x14ac:dyDescent="0.25"/>
    <row r="1266" ht="15.75" hidden="1" x14ac:dyDescent="0.25"/>
    <row r="1267" ht="15.75" hidden="1" x14ac:dyDescent="0.25"/>
    <row r="1268" ht="15.75" hidden="1" x14ac:dyDescent="0.25"/>
    <row r="1269" ht="15.75" hidden="1" x14ac:dyDescent="0.25"/>
    <row r="1270" ht="15.75" hidden="1" x14ac:dyDescent="0.25"/>
    <row r="1271" ht="15.75" hidden="1" x14ac:dyDescent="0.25"/>
    <row r="1272" ht="15.75" hidden="1" x14ac:dyDescent="0.25"/>
    <row r="1273" ht="15.75" hidden="1" x14ac:dyDescent="0.25"/>
    <row r="1274" ht="15.75" hidden="1" x14ac:dyDescent="0.25"/>
    <row r="1275" ht="15.75" hidden="1" x14ac:dyDescent="0.25"/>
    <row r="1276" ht="15.75" hidden="1" x14ac:dyDescent="0.25"/>
    <row r="1277" ht="15.75" hidden="1" x14ac:dyDescent="0.25"/>
    <row r="1278" ht="15.75" hidden="1" x14ac:dyDescent="0.25"/>
    <row r="1279" ht="15.75" hidden="1" x14ac:dyDescent="0.25"/>
    <row r="1280" ht="15.75" hidden="1" x14ac:dyDescent="0.25"/>
    <row r="1281" ht="15.75" hidden="1" x14ac:dyDescent="0.25"/>
    <row r="1282" ht="15.75" hidden="1" x14ac:dyDescent="0.25"/>
    <row r="1283" ht="15.75" hidden="1" x14ac:dyDescent="0.25"/>
    <row r="1284" ht="15.75" hidden="1" x14ac:dyDescent="0.25"/>
    <row r="1285" ht="15.75" hidden="1" x14ac:dyDescent="0.25"/>
    <row r="1286" ht="15.75" hidden="1" x14ac:dyDescent="0.25"/>
    <row r="1287" ht="15.75" hidden="1" x14ac:dyDescent="0.25"/>
    <row r="1288" ht="15.75" hidden="1" x14ac:dyDescent="0.25"/>
    <row r="1289" ht="15.75" hidden="1" x14ac:dyDescent="0.25"/>
    <row r="1290" ht="15.75" hidden="1" x14ac:dyDescent="0.25"/>
    <row r="1291" ht="15.75" hidden="1" x14ac:dyDescent="0.25"/>
    <row r="1292" ht="15.75" hidden="1" x14ac:dyDescent="0.25"/>
    <row r="1293" ht="15.75" hidden="1" x14ac:dyDescent="0.25"/>
    <row r="1294" ht="15.75" hidden="1" x14ac:dyDescent="0.25"/>
    <row r="1295" ht="15.75" hidden="1" x14ac:dyDescent="0.25"/>
    <row r="1296" ht="15.75" hidden="1" x14ac:dyDescent="0.25"/>
    <row r="1297" ht="15.75" hidden="1" x14ac:dyDescent="0.25"/>
    <row r="1298" ht="15.75" hidden="1" x14ac:dyDescent="0.25"/>
    <row r="1299" ht="15.75" hidden="1" x14ac:dyDescent="0.25"/>
    <row r="1300" ht="15.75" hidden="1" x14ac:dyDescent="0.25"/>
    <row r="1301" ht="15.75" hidden="1" x14ac:dyDescent="0.25"/>
    <row r="1302" ht="15.75" hidden="1" x14ac:dyDescent="0.25"/>
    <row r="1303" ht="15.75" hidden="1" x14ac:dyDescent="0.25"/>
    <row r="1304" ht="15.75" hidden="1" x14ac:dyDescent="0.25"/>
    <row r="1305" ht="15.75" hidden="1" x14ac:dyDescent="0.25"/>
    <row r="1306" ht="15.75" hidden="1" x14ac:dyDescent="0.25"/>
    <row r="1307" ht="15.75" hidden="1" x14ac:dyDescent="0.25"/>
    <row r="1308" ht="15.75" hidden="1" x14ac:dyDescent="0.25"/>
    <row r="1309" ht="15.75" hidden="1" x14ac:dyDescent="0.25"/>
    <row r="1310" ht="15.75" hidden="1" x14ac:dyDescent="0.25"/>
    <row r="1311" ht="15.75" hidden="1" x14ac:dyDescent="0.25"/>
    <row r="1312" ht="15.75" hidden="1" x14ac:dyDescent="0.25"/>
    <row r="1313" ht="15.75" hidden="1" x14ac:dyDescent="0.25"/>
    <row r="1314" ht="15.75" hidden="1" x14ac:dyDescent="0.25"/>
    <row r="1315" ht="15.75" hidden="1" x14ac:dyDescent="0.25"/>
    <row r="1316" ht="15.75" hidden="1" x14ac:dyDescent="0.25"/>
    <row r="1317" ht="15.75" hidden="1" x14ac:dyDescent="0.25"/>
    <row r="1318" ht="15.75" hidden="1" x14ac:dyDescent="0.25"/>
    <row r="1319" ht="15.75" hidden="1" x14ac:dyDescent="0.25"/>
    <row r="1320" ht="15.75" hidden="1" x14ac:dyDescent="0.25"/>
    <row r="1321" ht="15.75" hidden="1" x14ac:dyDescent="0.25"/>
    <row r="1322" ht="15.75" hidden="1" x14ac:dyDescent="0.25"/>
    <row r="1323" ht="15.75" hidden="1" x14ac:dyDescent="0.25"/>
    <row r="1324" ht="15.75" hidden="1" x14ac:dyDescent="0.25"/>
    <row r="1325" ht="15.75" hidden="1" x14ac:dyDescent="0.25"/>
    <row r="1326" ht="15.75" hidden="1" x14ac:dyDescent="0.25"/>
    <row r="1327" ht="15.75" hidden="1" x14ac:dyDescent="0.25"/>
    <row r="1328" ht="15.75" hidden="1" x14ac:dyDescent="0.25"/>
    <row r="1329" ht="15.75" hidden="1" x14ac:dyDescent="0.25"/>
    <row r="1330" ht="15.75" hidden="1" x14ac:dyDescent="0.25"/>
    <row r="1331" ht="15.75" hidden="1" x14ac:dyDescent="0.25"/>
    <row r="1332" ht="15.75" hidden="1" x14ac:dyDescent="0.25"/>
    <row r="1333" ht="15.75" hidden="1" x14ac:dyDescent="0.25"/>
    <row r="1334" ht="15.75" hidden="1" x14ac:dyDescent="0.25"/>
    <row r="1335" ht="15.75" hidden="1" x14ac:dyDescent="0.25"/>
    <row r="1336" ht="15.75" hidden="1" x14ac:dyDescent="0.25"/>
    <row r="1337" ht="15.75" hidden="1" x14ac:dyDescent="0.25"/>
    <row r="1338" ht="15.75" hidden="1" x14ac:dyDescent="0.25"/>
    <row r="1339" ht="15.75" hidden="1" x14ac:dyDescent="0.25"/>
    <row r="1340" ht="15.75" hidden="1" x14ac:dyDescent="0.25"/>
    <row r="1341" ht="15.75" hidden="1" x14ac:dyDescent="0.25"/>
    <row r="1342" ht="15.75" hidden="1" x14ac:dyDescent="0.25"/>
    <row r="1343" ht="15.75" hidden="1" x14ac:dyDescent="0.25"/>
    <row r="1344" ht="15.75" hidden="1" x14ac:dyDescent="0.25"/>
    <row r="1345" ht="15.75" hidden="1" x14ac:dyDescent="0.25"/>
    <row r="1346" ht="15.75" hidden="1" x14ac:dyDescent="0.25"/>
    <row r="1347" ht="15.75" hidden="1" x14ac:dyDescent="0.25"/>
    <row r="1348" ht="15.75" hidden="1" x14ac:dyDescent="0.25"/>
    <row r="1349" ht="15.75" hidden="1" x14ac:dyDescent="0.25"/>
    <row r="1350" ht="15.75" hidden="1" x14ac:dyDescent="0.25"/>
    <row r="1351" ht="15.75" hidden="1" x14ac:dyDescent="0.25"/>
    <row r="1352" ht="15.75" hidden="1" x14ac:dyDescent="0.25"/>
    <row r="1353" ht="15.75" hidden="1" x14ac:dyDescent="0.25"/>
    <row r="1354" ht="15.75" hidden="1" x14ac:dyDescent="0.25"/>
    <row r="1355" ht="15.75" hidden="1" x14ac:dyDescent="0.25"/>
    <row r="1356" ht="15.75" hidden="1" x14ac:dyDescent="0.25"/>
    <row r="1357" ht="15.75" hidden="1" x14ac:dyDescent="0.25"/>
    <row r="1358" ht="15.75" hidden="1" x14ac:dyDescent="0.25"/>
    <row r="1359" ht="15.75" hidden="1" x14ac:dyDescent="0.25"/>
    <row r="1360" ht="15.75" hidden="1" x14ac:dyDescent="0.25"/>
    <row r="1361" ht="15.75" hidden="1" x14ac:dyDescent="0.25"/>
    <row r="1362" ht="15.75" hidden="1" x14ac:dyDescent="0.25"/>
    <row r="1363" ht="15.75" hidden="1" x14ac:dyDescent="0.25"/>
    <row r="1364" ht="15.75" hidden="1" x14ac:dyDescent="0.25"/>
    <row r="1365" ht="15.75" hidden="1" x14ac:dyDescent="0.25"/>
    <row r="1366" ht="15.75" hidden="1" x14ac:dyDescent="0.25"/>
    <row r="1367" ht="15.75" hidden="1" x14ac:dyDescent="0.25"/>
    <row r="1368" ht="15.75" hidden="1" x14ac:dyDescent="0.25"/>
    <row r="1369" ht="15.75" hidden="1" x14ac:dyDescent="0.25"/>
    <row r="1370" ht="15.75" hidden="1" x14ac:dyDescent="0.25"/>
    <row r="1371" ht="15.75" hidden="1" x14ac:dyDescent="0.25"/>
    <row r="1372" ht="15.75" hidden="1" x14ac:dyDescent="0.25"/>
    <row r="1373" ht="15.75" hidden="1" x14ac:dyDescent="0.25"/>
    <row r="1374" ht="15.75" hidden="1" x14ac:dyDescent="0.25"/>
    <row r="1375" ht="15.75" hidden="1" x14ac:dyDescent="0.25"/>
    <row r="1376" ht="15.75" hidden="1" x14ac:dyDescent="0.25"/>
    <row r="1377" ht="15.75" hidden="1" x14ac:dyDescent="0.25"/>
    <row r="1378" ht="15.75" hidden="1" x14ac:dyDescent="0.25"/>
    <row r="1379" ht="15.75" hidden="1" x14ac:dyDescent="0.25"/>
    <row r="1380" ht="15.75" hidden="1" x14ac:dyDescent="0.25"/>
    <row r="1381" ht="15.75" hidden="1" x14ac:dyDescent="0.25"/>
    <row r="1382" ht="15.75" hidden="1" x14ac:dyDescent="0.25"/>
    <row r="1383" ht="15.75" hidden="1" x14ac:dyDescent="0.25"/>
    <row r="1384" ht="15.75" hidden="1" x14ac:dyDescent="0.25"/>
    <row r="1385" ht="15.75" hidden="1" x14ac:dyDescent="0.25"/>
    <row r="1386" ht="15.75" hidden="1" x14ac:dyDescent="0.25"/>
    <row r="1387" ht="15.75" hidden="1" x14ac:dyDescent="0.25"/>
    <row r="1388" ht="15.75" hidden="1" x14ac:dyDescent="0.25"/>
    <row r="1389" ht="15.75" hidden="1" x14ac:dyDescent="0.25"/>
    <row r="1390" ht="15.75" hidden="1" x14ac:dyDescent="0.25"/>
    <row r="1391" ht="15.75" hidden="1" x14ac:dyDescent="0.25"/>
    <row r="1392" ht="15.75" hidden="1" x14ac:dyDescent="0.25"/>
    <row r="1393" ht="15.75" hidden="1" x14ac:dyDescent="0.25"/>
    <row r="1394" ht="15.75" hidden="1" x14ac:dyDescent="0.25"/>
    <row r="1395" ht="15.75" hidden="1" x14ac:dyDescent="0.25"/>
    <row r="1396" ht="15.75" hidden="1" x14ac:dyDescent="0.25"/>
    <row r="1397" ht="15.75" hidden="1" x14ac:dyDescent="0.25"/>
    <row r="1398" ht="15.75" hidden="1" x14ac:dyDescent="0.25"/>
    <row r="1399" ht="15.75" hidden="1" x14ac:dyDescent="0.25"/>
    <row r="1400" ht="15.75" hidden="1" x14ac:dyDescent="0.25"/>
    <row r="1401" ht="15.75" hidden="1" x14ac:dyDescent="0.25"/>
    <row r="1402" ht="15.75" hidden="1" x14ac:dyDescent="0.25"/>
    <row r="1403" ht="15.75" hidden="1" x14ac:dyDescent="0.25"/>
    <row r="1404" ht="15.75" hidden="1" x14ac:dyDescent="0.25"/>
    <row r="1405" ht="15.75" hidden="1" x14ac:dyDescent="0.25"/>
    <row r="1406" ht="15.75" hidden="1" x14ac:dyDescent="0.25"/>
    <row r="1407" ht="15.75" hidden="1" x14ac:dyDescent="0.25"/>
    <row r="1408" ht="15.75" hidden="1" x14ac:dyDescent="0.25"/>
    <row r="1409" ht="15.75" hidden="1" x14ac:dyDescent="0.25"/>
    <row r="1410" ht="15.75" hidden="1" x14ac:dyDescent="0.25"/>
    <row r="1411" ht="15.75" hidden="1" x14ac:dyDescent="0.25"/>
    <row r="1412" ht="15.75" hidden="1" x14ac:dyDescent="0.25"/>
    <row r="1413" ht="15.75" hidden="1" x14ac:dyDescent="0.25"/>
    <row r="1414" ht="15.75" hidden="1" x14ac:dyDescent="0.25"/>
    <row r="1415" ht="15.75" hidden="1" x14ac:dyDescent="0.25"/>
    <row r="1416" ht="15.75" hidden="1" x14ac:dyDescent="0.25"/>
    <row r="1417" ht="15.75" hidden="1" x14ac:dyDescent="0.25"/>
    <row r="1418" ht="15.75" hidden="1" x14ac:dyDescent="0.25"/>
    <row r="1419" ht="15.75" hidden="1" x14ac:dyDescent="0.25"/>
    <row r="1420" ht="15.75" hidden="1" x14ac:dyDescent="0.25"/>
    <row r="1421" ht="15.75" hidden="1" x14ac:dyDescent="0.25"/>
    <row r="1422" ht="15.75" hidden="1" x14ac:dyDescent="0.25"/>
    <row r="1423" ht="15.75" hidden="1" x14ac:dyDescent="0.25"/>
    <row r="1424" ht="15.75" hidden="1" x14ac:dyDescent="0.25"/>
    <row r="1425" ht="15.75" hidden="1" x14ac:dyDescent="0.25"/>
    <row r="1426" ht="15.75" hidden="1" x14ac:dyDescent="0.25"/>
    <row r="1427" ht="15.75" hidden="1" x14ac:dyDescent="0.25"/>
    <row r="1428" ht="15.75" hidden="1" x14ac:dyDescent="0.25"/>
    <row r="1429" ht="15.75" hidden="1" x14ac:dyDescent="0.25"/>
    <row r="1430" ht="15.75" hidden="1" x14ac:dyDescent="0.25"/>
    <row r="1431" ht="15.75" hidden="1" x14ac:dyDescent="0.25"/>
    <row r="1432" ht="15.75" hidden="1" x14ac:dyDescent="0.25"/>
    <row r="1433" ht="15.75" hidden="1" x14ac:dyDescent="0.25"/>
    <row r="1434" ht="15.75" hidden="1" x14ac:dyDescent="0.25"/>
    <row r="1435" ht="15.75" hidden="1" x14ac:dyDescent="0.25"/>
    <row r="1436" ht="15.75" hidden="1" x14ac:dyDescent="0.25"/>
    <row r="1437" ht="15.75" hidden="1" x14ac:dyDescent="0.25"/>
    <row r="1438" ht="15.75" hidden="1" x14ac:dyDescent="0.25"/>
    <row r="1439" ht="15.75" hidden="1" x14ac:dyDescent="0.25"/>
    <row r="1440" ht="15.75" hidden="1" x14ac:dyDescent="0.25"/>
    <row r="1441" ht="15.75" hidden="1" x14ac:dyDescent="0.25"/>
    <row r="1442" ht="15.75" hidden="1" x14ac:dyDescent="0.25"/>
    <row r="1443" ht="15.75" hidden="1" x14ac:dyDescent="0.25"/>
    <row r="1444" ht="15.75" hidden="1" x14ac:dyDescent="0.25"/>
    <row r="1445" ht="15.75" hidden="1" x14ac:dyDescent="0.25"/>
    <row r="1446" ht="15.75" hidden="1" x14ac:dyDescent="0.25"/>
    <row r="1447" ht="15.75" hidden="1" x14ac:dyDescent="0.25"/>
    <row r="1448" ht="15.75" hidden="1" x14ac:dyDescent="0.25"/>
    <row r="1449" ht="15.75" hidden="1" x14ac:dyDescent="0.25"/>
    <row r="1450" ht="15.75" hidden="1" x14ac:dyDescent="0.25"/>
    <row r="1451" ht="15.75" hidden="1" x14ac:dyDescent="0.25"/>
    <row r="1452" ht="15.75" hidden="1" x14ac:dyDescent="0.25"/>
    <row r="1453" ht="15.75" hidden="1" x14ac:dyDescent="0.25"/>
    <row r="1454" ht="15.75" hidden="1" x14ac:dyDescent="0.25"/>
    <row r="1455" ht="15.75" hidden="1" x14ac:dyDescent="0.25"/>
    <row r="1456" ht="15.75" hidden="1" x14ac:dyDescent="0.25"/>
    <row r="1457" ht="15.75" hidden="1" x14ac:dyDescent="0.25"/>
    <row r="1458" ht="15.75" hidden="1" x14ac:dyDescent="0.25"/>
    <row r="1459" ht="15.75" hidden="1" x14ac:dyDescent="0.25"/>
    <row r="1460" ht="15.75" hidden="1" x14ac:dyDescent="0.25"/>
    <row r="1461" ht="15.75" hidden="1" x14ac:dyDescent="0.25"/>
    <row r="1462" ht="15.75" hidden="1" x14ac:dyDescent="0.25"/>
    <row r="1463" ht="15.75" hidden="1" x14ac:dyDescent="0.25"/>
    <row r="1464" ht="15.75" hidden="1" x14ac:dyDescent="0.25"/>
    <row r="1465" ht="15.75" hidden="1" x14ac:dyDescent="0.25"/>
    <row r="1466" ht="15.75" hidden="1" x14ac:dyDescent="0.25"/>
    <row r="1467" ht="15.75" hidden="1" x14ac:dyDescent="0.25"/>
    <row r="1468" ht="15.75" hidden="1" x14ac:dyDescent="0.25"/>
    <row r="1469" ht="15.75" hidden="1" x14ac:dyDescent="0.25"/>
    <row r="1470" ht="15.75" hidden="1" x14ac:dyDescent="0.25"/>
    <row r="1471" ht="15.75" hidden="1" x14ac:dyDescent="0.25"/>
    <row r="1472" ht="15.75" hidden="1" x14ac:dyDescent="0.25"/>
    <row r="1473" ht="15.75" hidden="1" x14ac:dyDescent="0.25"/>
    <row r="1474" ht="15.75" hidden="1" x14ac:dyDescent="0.25"/>
    <row r="1475" ht="15.75" hidden="1" x14ac:dyDescent="0.25"/>
    <row r="1476" ht="15.75" hidden="1" x14ac:dyDescent="0.25"/>
    <row r="1477" ht="15.75" hidden="1" x14ac:dyDescent="0.25"/>
    <row r="1478" ht="15.75" hidden="1" x14ac:dyDescent="0.25"/>
    <row r="1479" ht="15.75" hidden="1" x14ac:dyDescent="0.25"/>
    <row r="1480" ht="15.75" hidden="1" x14ac:dyDescent="0.25"/>
    <row r="1481" ht="15.75" hidden="1" x14ac:dyDescent="0.25"/>
    <row r="1482" ht="15.75" hidden="1" x14ac:dyDescent="0.25"/>
    <row r="1483" ht="15.75" hidden="1" x14ac:dyDescent="0.25"/>
    <row r="1484" ht="15.75" hidden="1" x14ac:dyDescent="0.25"/>
    <row r="1485" ht="15.75" hidden="1" x14ac:dyDescent="0.25"/>
    <row r="1486" ht="15.75" hidden="1" x14ac:dyDescent="0.25"/>
    <row r="1487" ht="15.75" hidden="1" x14ac:dyDescent="0.25"/>
    <row r="1488" ht="15.75" hidden="1" x14ac:dyDescent="0.25"/>
    <row r="1489" ht="15.75" hidden="1" x14ac:dyDescent="0.25"/>
    <row r="1490" ht="15.75" hidden="1" x14ac:dyDescent="0.25"/>
    <row r="1491" ht="15.75" hidden="1" x14ac:dyDescent="0.25"/>
    <row r="1492" ht="15.75" hidden="1" x14ac:dyDescent="0.25"/>
    <row r="1493" ht="15.75" hidden="1" x14ac:dyDescent="0.25"/>
    <row r="1494" ht="15.75" hidden="1" x14ac:dyDescent="0.25"/>
    <row r="1495" ht="15.75" hidden="1" x14ac:dyDescent="0.25"/>
    <row r="1496" ht="15.75" hidden="1" x14ac:dyDescent="0.25"/>
    <row r="1497" ht="15.75" hidden="1" x14ac:dyDescent="0.25"/>
    <row r="1498" ht="15.75" hidden="1" x14ac:dyDescent="0.25"/>
    <row r="1499" ht="15.75" hidden="1" x14ac:dyDescent="0.25"/>
    <row r="1500" ht="15.75" hidden="1" x14ac:dyDescent="0.25"/>
    <row r="1501" ht="15.75" hidden="1" x14ac:dyDescent="0.25"/>
    <row r="1502" ht="15.75" hidden="1" x14ac:dyDescent="0.25"/>
    <row r="1503" ht="15.75" hidden="1" x14ac:dyDescent="0.25"/>
    <row r="1504" ht="15.75" hidden="1" x14ac:dyDescent="0.25"/>
    <row r="1505" ht="15.75" hidden="1" x14ac:dyDescent="0.25"/>
    <row r="1506" ht="15.75" hidden="1" x14ac:dyDescent="0.25"/>
    <row r="1507" ht="15.75" hidden="1" x14ac:dyDescent="0.25"/>
    <row r="1508" ht="15.75" hidden="1" x14ac:dyDescent="0.25"/>
    <row r="1509" ht="15.75" hidden="1" x14ac:dyDescent="0.25"/>
    <row r="1510" ht="15.75" hidden="1" x14ac:dyDescent="0.25"/>
    <row r="1511" ht="15.75" hidden="1" x14ac:dyDescent="0.25"/>
    <row r="1512" ht="15.75" hidden="1" x14ac:dyDescent="0.25"/>
    <row r="1513" ht="15.75" hidden="1" x14ac:dyDescent="0.25"/>
    <row r="1514" ht="15.75" hidden="1" x14ac:dyDescent="0.25"/>
    <row r="1515" ht="15.75" hidden="1" x14ac:dyDescent="0.25"/>
    <row r="1516" ht="15.75" hidden="1" x14ac:dyDescent="0.25"/>
    <row r="1517" ht="15.75" hidden="1" x14ac:dyDescent="0.25"/>
    <row r="1518" ht="15.75" hidden="1" x14ac:dyDescent="0.25"/>
    <row r="1519" ht="15.75" hidden="1" x14ac:dyDescent="0.25"/>
    <row r="1520" ht="15.75" hidden="1" x14ac:dyDescent="0.25"/>
    <row r="1521" ht="15.75" hidden="1" x14ac:dyDescent="0.25"/>
    <row r="1522" ht="15.75" hidden="1" x14ac:dyDescent="0.25"/>
    <row r="1523" ht="15.75" hidden="1" x14ac:dyDescent="0.25"/>
    <row r="1524" ht="15.75" hidden="1" x14ac:dyDescent="0.25"/>
    <row r="1525" ht="15.75" hidden="1" x14ac:dyDescent="0.25"/>
    <row r="1526" ht="15.75" hidden="1" x14ac:dyDescent="0.25"/>
    <row r="1527" ht="15.75" hidden="1" x14ac:dyDescent="0.25"/>
    <row r="1528" ht="15.75" hidden="1" x14ac:dyDescent="0.25"/>
    <row r="1529" ht="15.75" hidden="1" x14ac:dyDescent="0.25"/>
    <row r="1530" ht="15.75" hidden="1" x14ac:dyDescent="0.25"/>
    <row r="1531" ht="15.75" hidden="1" x14ac:dyDescent="0.25"/>
    <row r="1532" ht="15.75" hidden="1" x14ac:dyDescent="0.25"/>
    <row r="1533" ht="15.75" hidden="1" x14ac:dyDescent="0.25"/>
    <row r="1534" ht="15.75" hidden="1" x14ac:dyDescent="0.25"/>
    <row r="1535" ht="15.75" hidden="1" x14ac:dyDescent="0.25"/>
    <row r="1536" ht="15.75" hidden="1" x14ac:dyDescent="0.25"/>
    <row r="1537" ht="15.75" hidden="1" x14ac:dyDescent="0.25"/>
    <row r="1538" ht="15.75" hidden="1" x14ac:dyDescent="0.25"/>
    <row r="1539" ht="15.75" hidden="1" x14ac:dyDescent="0.25"/>
    <row r="1540" ht="15.75" hidden="1" x14ac:dyDescent="0.25"/>
    <row r="1541" ht="15.75" hidden="1" x14ac:dyDescent="0.25"/>
    <row r="1542" ht="15.75" hidden="1" x14ac:dyDescent="0.25"/>
    <row r="1543" ht="15.75" hidden="1" x14ac:dyDescent="0.25"/>
    <row r="1544" ht="15.75" hidden="1" x14ac:dyDescent="0.25"/>
    <row r="1545" ht="15.75" hidden="1" x14ac:dyDescent="0.25"/>
    <row r="1546" ht="15.75" hidden="1" x14ac:dyDescent="0.25"/>
    <row r="1547" ht="15.75" hidden="1" x14ac:dyDescent="0.25"/>
    <row r="1548" ht="15.75" hidden="1" x14ac:dyDescent="0.25"/>
    <row r="1549" ht="15.75" hidden="1" x14ac:dyDescent="0.25"/>
    <row r="1550" ht="15.75" hidden="1" x14ac:dyDescent="0.25"/>
    <row r="1551" ht="15.75" hidden="1" x14ac:dyDescent="0.25"/>
    <row r="1552" ht="15.75" hidden="1" x14ac:dyDescent="0.25"/>
    <row r="1553" ht="15.75" hidden="1" x14ac:dyDescent="0.25"/>
    <row r="1554" ht="15.75" hidden="1" x14ac:dyDescent="0.25"/>
    <row r="1555" ht="15.75" hidden="1" x14ac:dyDescent="0.25"/>
    <row r="1556" ht="15.75" hidden="1" x14ac:dyDescent="0.25"/>
    <row r="1557" ht="15.75" hidden="1" x14ac:dyDescent="0.25"/>
    <row r="1558" ht="15.75" hidden="1" x14ac:dyDescent="0.25"/>
    <row r="1559" ht="15.75" hidden="1" x14ac:dyDescent="0.25"/>
    <row r="1560" ht="15.75" hidden="1" x14ac:dyDescent="0.25"/>
    <row r="1561" ht="15.75" hidden="1" x14ac:dyDescent="0.25"/>
    <row r="1562" ht="15.75" hidden="1" x14ac:dyDescent="0.25"/>
    <row r="1563" ht="15.75" hidden="1" x14ac:dyDescent="0.25"/>
    <row r="1564" ht="15.75" hidden="1" x14ac:dyDescent="0.25"/>
    <row r="1565" ht="15.75" hidden="1" x14ac:dyDescent="0.25"/>
    <row r="1566" ht="15.75" hidden="1" x14ac:dyDescent="0.25"/>
    <row r="1567" ht="15.75" hidden="1" x14ac:dyDescent="0.25"/>
    <row r="1568" ht="15.75" hidden="1" x14ac:dyDescent="0.25"/>
    <row r="1569" ht="15.75" hidden="1" x14ac:dyDescent="0.25"/>
    <row r="1570" ht="15.75" hidden="1" x14ac:dyDescent="0.25"/>
    <row r="1571" ht="15.75" hidden="1" x14ac:dyDescent="0.25"/>
    <row r="1572" ht="15.75" hidden="1" x14ac:dyDescent="0.25"/>
    <row r="1573" ht="15.75" hidden="1" x14ac:dyDescent="0.25"/>
    <row r="1574" ht="15.75" hidden="1" x14ac:dyDescent="0.25"/>
    <row r="1575" ht="15.75" hidden="1" x14ac:dyDescent="0.25"/>
    <row r="1576" ht="15.75" hidden="1" x14ac:dyDescent="0.25"/>
    <row r="1577" ht="15.75" hidden="1" x14ac:dyDescent="0.25"/>
    <row r="1578" ht="15.75" hidden="1" x14ac:dyDescent="0.25"/>
    <row r="1579" ht="15.75" hidden="1" x14ac:dyDescent="0.25"/>
    <row r="1580" ht="15.75" hidden="1" x14ac:dyDescent="0.25"/>
    <row r="1581" ht="15.75" hidden="1" x14ac:dyDescent="0.25"/>
    <row r="1582" ht="15.75" hidden="1" x14ac:dyDescent="0.25"/>
    <row r="1583" ht="15.75" hidden="1" x14ac:dyDescent="0.25"/>
    <row r="1584" ht="15.75" hidden="1" x14ac:dyDescent="0.25"/>
    <row r="1585" ht="15.75" hidden="1" x14ac:dyDescent="0.25"/>
    <row r="1586" ht="15.75" hidden="1" x14ac:dyDescent="0.25"/>
    <row r="1587" ht="15.75" hidden="1" x14ac:dyDescent="0.25"/>
    <row r="1588" ht="15.75" hidden="1" x14ac:dyDescent="0.25"/>
    <row r="1589" ht="15.75" hidden="1" x14ac:dyDescent="0.25"/>
    <row r="1590" ht="15.75" hidden="1" x14ac:dyDescent="0.25"/>
    <row r="1591" ht="15.75" hidden="1" x14ac:dyDescent="0.25"/>
    <row r="1592" ht="15.75" hidden="1" x14ac:dyDescent="0.25"/>
    <row r="1593" ht="15.75" hidden="1" x14ac:dyDescent="0.25"/>
    <row r="1594" ht="15.75" hidden="1" x14ac:dyDescent="0.25"/>
    <row r="1595" ht="15.75" hidden="1" x14ac:dyDescent="0.25"/>
    <row r="1596" ht="15.75" hidden="1" x14ac:dyDescent="0.25"/>
    <row r="1597" ht="15.75" hidden="1" x14ac:dyDescent="0.25"/>
    <row r="1598" ht="15.75" hidden="1" x14ac:dyDescent="0.25"/>
    <row r="1599" ht="15.75" hidden="1" x14ac:dyDescent="0.25"/>
    <row r="1600" ht="15.75" hidden="1" x14ac:dyDescent="0.25"/>
    <row r="1601" ht="15.75" hidden="1" x14ac:dyDescent="0.25"/>
    <row r="1602" ht="15.75" hidden="1" x14ac:dyDescent="0.25"/>
    <row r="1603" ht="15.75" hidden="1" x14ac:dyDescent="0.25"/>
    <row r="1604" ht="15.75" hidden="1" x14ac:dyDescent="0.25"/>
    <row r="1605" ht="15.75" hidden="1" x14ac:dyDescent="0.25"/>
    <row r="1606" ht="15.75" hidden="1" x14ac:dyDescent="0.25"/>
    <row r="1607" ht="15.75" hidden="1" x14ac:dyDescent="0.25"/>
    <row r="1608" ht="15.75" hidden="1" x14ac:dyDescent="0.25"/>
    <row r="1609" ht="15.75" hidden="1" x14ac:dyDescent="0.25"/>
    <row r="1610" ht="15.75" hidden="1" x14ac:dyDescent="0.25"/>
    <row r="1611" ht="15.75" hidden="1" x14ac:dyDescent="0.25"/>
    <row r="1612" ht="15.75" hidden="1" x14ac:dyDescent="0.25"/>
    <row r="1613" ht="15.75" hidden="1" x14ac:dyDescent="0.25"/>
    <row r="1614" ht="15.75" hidden="1" x14ac:dyDescent="0.25"/>
    <row r="1615" ht="15.75" hidden="1" x14ac:dyDescent="0.25"/>
    <row r="1616" ht="15.75" hidden="1" x14ac:dyDescent="0.25"/>
    <row r="1617" ht="15.75" hidden="1" x14ac:dyDescent="0.25"/>
    <row r="1618" ht="15.75" hidden="1" x14ac:dyDescent="0.25"/>
    <row r="1619" ht="15.75" hidden="1" x14ac:dyDescent="0.25"/>
    <row r="1620" ht="15.75" hidden="1" x14ac:dyDescent="0.25"/>
    <row r="1621" ht="15.75" hidden="1" x14ac:dyDescent="0.25"/>
    <row r="1622" ht="15.75" hidden="1" x14ac:dyDescent="0.25"/>
    <row r="1623" ht="15.75" hidden="1" x14ac:dyDescent="0.25"/>
    <row r="1624" ht="15.75" hidden="1" x14ac:dyDescent="0.25"/>
    <row r="1625" ht="15.75" hidden="1" x14ac:dyDescent="0.25"/>
    <row r="1626" ht="15.75" hidden="1" x14ac:dyDescent="0.25"/>
    <row r="1627" ht="15.75" hidden="1" x14ac:dyDescent="0.25"/>
    <row r="1628" ht="15.75" hidden="1" x14ac:dyDescent="0.25"/>
    <row r="1629" ht="15.75" hidden="1" x14ac:dyDescent="0.25"/>
    <row r="1630" ht="15.75" hidden="1" x14ac:dyDescent="0.25"/>
    <row r="1631" ht="15.75" hidden="1" x14ac:dyDescent="0.25"/>
    <row r="1632" ht="15.75" hidden="1" x14ac:dyDescent="0.25"/>
    <row r="1633" ht="15.75" hidden="1" x14ac:dyDescent="0.25"/>
    <row r="1634" ht="15.75" hidden="1" x14ac:dyDescent="0.25"/>
    <row r="1635" ht="15.75" hidden="1" x14ac:dyDescent="0.25"/>
    <row r="1636" ht="15.75" hidden="1" x14ac:dyDescent="0.25"/>
    <row r="1637" ht="15.75" hidden="1" x14ac:dyDescent="0.25"/>
    <row r="1638" ht="15.75" hidden="1" x14ac:dyDescent="0.25"/>
    <row r="1639" ht="15.75" hidden="1" x14ac:dyDescent="0.25"/>
    <row r="1640" ht="15.75" hidden="1" x14ac:dyDescent="0.25"/>
    <row r="1641" ht="15.75" hidden="1" x14ac:dyDescent="0.25"/>
    <row r="1642" ht="15.75" hidden="1" x14ac:dyDescent="0.25"/>
    <row r="1643" ht="15.75" hidden="1" x14ac:dyDescent="0.25"/>
    <row r="1644" ht="15.75" hidden="1" x14ac:dyDescent="0.25"/>
    <row r="1645" ht="15.75" hidden="1" x14ac:dyDescent="0.25"/>
    <row r="1646" ht="15.75" hidden="1" x14ac:dyDescent="0.25"/>
    <row r="1647" ht="15.75" hidden="1" x14ac:dyDescent="0.25"/>
    <row r="1648" ht="15.75" hidden="1" x14ac:dyDescent="0.25"/>
    <row r="1649" ht="15.75" hidden="1" x14ac:dyDescent="0.25"/>
    <row r="1650" ht="15.75" hidden="1" x14ac:dyDescent="0.25"/>
    <row r="1651" ht="15.75" hidden="1" x14ac:dyDescent="0.25"/>
    <row r="1652" ht="15.75" hidden="1" x14ac:dyDescent="0.25"/>
    <row r="1653" ht="15.75" hidden="1" x14ac:dyDescent="0.25"/>
    <row r="1654" ht="15.75" hidden="1" x14ac:dyDescent="0.25"/>
    <row r="1655" ht="15.75" hidden="1" x14ac:dyDescent="0.25"/>
    <row r="1656" ht="15.75" hidden="1" x14ac:dyDescent="0.25"/>
    <row r="1657" ht="15.75" hidden="1" x14ac:dyDescent="0.25"/>
    <row r="1658" ht="15.75" hidden="1" x14ac:dyDescent="0.25"/>
    <row r="1659" ht="15.75" hidden="1" x14ac:dyDescent="0.25"/>
    <row r="1660" ht="15.75" hidden="1" x14ac:dyDescent="0.25"/>
    <row r="1661" ht="15.75" hidden="1" x14ac:dyDescent="0.25"/>
    <row r="1662" ht="15.75" hidden="1" x14ac:dyDescent="0.25"/>
    <row r="1663" ht="15.75" hidden="1" x14ac:dyDescent="0.25"/>
    <row r="1664" ht="15.75" hidden="1" x14ac:dyDescent="0.25"/>
    <row r="1665" ht="15.75" hidden="1" x14ac:dyDescent="0.25"/>
    <row r="1666" ht="15.75" hidden="1" x14ac:dyDescent="0.25"/>
    <row r="1667" ht="15.75" hidden="1" x14ac:dyDescent="0.25"/>
    <row r="1668" ht="15.75" hidden="1" x14ac:dyDescent="0.25"/>
    <row r="1669" ht="15.75" hidden="1" x14ac:dyDescent="0.25"/>
    <row r="1670" ht="15.75" hidden="1" x14ac:dyDescent="0.25"/>
    <row r="1671" ht="15.75" hidden="1" x14ac:dyDescent="0.25"/>
    <row r="1672" ht="15.75" hidden="1" x14ac:dyDescent="0.25"/>
    <row r="1673" ht="15.75" hidden="1" x14ac:dyDescent="0.25"/>
    <row r="1674" ht="15.75" hidden="1" x14ac:dyDescent="0.25"/>
    <row r="1675" ht="15.75" hidden="1" x14ac:dyDescent="0.25"/>
    <row r="1676" ht="15.75" hidden="1" x14ac:dyDescent="0.25"/>
    <row r="1677" ht="15.75" hidden="1" x14ac:dyDescent="0.25"/>
    <row r="1678" ht="15.75" hidden="1" x14ac:dyDescent="0.25"/>
    <row r="1679" ht="15.75" hidden="1" x14ac:dyDescent="0.25"/>
    <row r="1680" ht="15.75" hidden="1" x14ac:dyDescent="0.25"/>
    <row r="1681" ht="15.75" hidden="1" x14ac:dyDescent="0.25"/>
    <row r="1682" ht="15.75" hidden="1" x14ac:dyDescent="0.25"/>
    <row r="1683" ht="15.75" hidden="1" x14ac:dyDescent="0.25"/>
    <row r="1684" ht="15.75" hidden="1" x14ac:dyDescent="0.25"/>
    <row r="1685" ht="15.75" hidden="1" x14ac:dyDescent="0.25"/>
    <row r="1686" ht="15.75" hidden="1" x14ac:dyDescent="0.25"/>
    <row r="1687" ht="15.75" hidden="1" x14ac:dyDescent="0.25"/>
    <row r="1688" ht="15.75" hidden="1" x14ac:dyDescent="0.25"/>
    <row r="1689" ht="15.75" hidden="1" x14ac:dyDescent="0.25"/>
    <row r="1690" ht="15.75" hidden="1" x14ac:dyDescent="0.25"/>
    <row r="1691" ht="15.75" hidden="1" x14ac:dyDescent="0.25"/>
    <row r="1692" ht="15.75" hidden="1" x14ac:dyDescent="0.25"/>
    <row r="1693" ht="15.75" hidden="1" x14ac:dyDescent="0.25"/>
    <row r="1694" ht="15.75" hidden="1" x14ac:dyDescent="0.25"/>
    <row r="1695" ht="15.75" hidden="1" x14ac:dyDescent="0.25"/>
    <row r="1696" ht="15.75" hidden="1" x14ac:dyDescent="0.25"/>
    <row r="1697" ht="15.75" hidden="1" x14ac:dyDescent="0.25"/>
    <row r="1698" ht="15.75" hidden="1" x14ac:dyDescent="0.25"/>
    <row r="1699" ht="15.75" hidden="1" x14ac:dyDescent="0.25"/>
    <row r="1700" ht="15.75" hidden="1" x14ac:dyDescent="0.25"/>
    <row r="1701" ht="15.75" hidden="1" x14ac:dyDescent="0.25"/>
    <row r="1702" ht="15.75" hidden="1" x14ac:dyDescent="0.25"/>
    <row r="1703" ht="15.75" hidden="1" x14ac:dyDescent="0.25"/>
    <row r="1704" ht="15.75" hidden="1" x14ac:dyDescent="0.25"/>
    <row r="1705" ht="15.75" hidden="1" x14ac:dyDescent="0.25"/>
    <row r="1706" ht="15.75" hidden="1" x14ac:dyDescent="0.25"/>
    <row r="1707" ht="15.75" hidden="1" x14ac:dyDescent="0.25"/>
    <row r="1708" ht="15.75" hidden="1" x14ac:dyDescent="0.25"/>
    <row r="1709" ht="15.75" hidden="1" x14ac:dyDescent="0.25"/>
    <row r="1710" ht="15.75" hidden="1" x14ac:dyDescent="0.25"/>
    <row r="1711" ht="15.75" hidden="1" x14ac:dyDescent="0.25"/>
    <row r="1712" ht="15.75" hidden="1" x14ac:dyDescent="0.25"/>
    <row r="1713" ht="15.75" hidden="1" x14ac:dyDescent="0.25"/>
    <row r="1714" ht="15.75" hidden="1" x14ac:dyDescent="0.25"/>
    <row r="1715" ht="15.75" hidden="1" x14ac:dyDescent="0.25"/>
    <row r="1716" ht="15.75" hidden="1" x14ac:dyDescent="0.25"/>
    <row r="1717" ht="15.75" hidden="1" x14ac:dyDescent="0.25"/>
    <row r="1718" ht="15.75" hidden="1" x14ac:dyDescent="0.25"/>
    <row r="1719" ht="15.75" hidden="1" x14ac:dyDescent="0.25"/>
    <row r="1720" ht="15.75" hidden="1" x14ac:dyDescent="0.25"/>
    <row r="1721" ht="15.75" hidden="1" x14ac:dyDescent="0.25"/>
    <row r="1722" ht="15.75" hidden="1" x14ac:dyDescent="0.25"/>
    <row r="1723" ht="15.75" hidden="1" x14ac:dyDescent="0.25"/>
    <row r="1724" ht="15.75" hidden="1" x14ac:dyDescent="0.25"/>
    <row r="1725" ht="15.75" hidden="1" x14ac:dyDescent="0.25"/>
    <row r="1726" ht="15.75" hidden="1" x14ac:dyDescent="0.25"/>
    <row r="1727" ht="15.75" hidden="1" x14ac:dyDescent="0.25"/>
    <row r="1728" ht="15.75" hidden="1" x14ac:dyDescent="0.25"/>
    <row r="1729" ht="15.75" hidden="1" x14ac:dyDescent="0.25"/>
    <row r="1730" ht="15.75" hidden="1" x14ac:dyDescent="0.25"/>
    <row r="1731" ht="15.75" hidden="1" x14ac:dyDescent="0.25"/>
    <row r="1732" ht="15.75" hidden="1" x14ac:dyDescent="0.25"/>
    <row r="1733" ht="15.75" hidden="1" x14ac:dyDescent="0.25"/>
    <row r="1734" ht="15.75" hidden="1" x14ac:dyDescent="0.25"/>
    <row r="1735" ht="15.75" hidden="1" x14ac:dyDescent="0.25"/>
    <row r="1736" ht="15.75" hidden="1" x14ac:dyDescent="0.25"/>
    <row r="1737" ht="15.75" hidden="1" x14ac:dyDescent="0.25"/>
    <row r="1738" ht="15.75" hidden="1" x14ac:dyDescent="0.25"/>
    <row r="1739" ht="15.75" hidden="1" x14ac:dyDescent="0.25"/>
    <row r="1740" ht="15.75" hidden="1" x14ac:dyDescent="0.25"/>
    <row r="1741" ht="15.75" hidden="1" x14ac:dyDescent="0.25"/>
    <row r="1742" ht="15.75" hidden="1" x14ac:dyDescent="0.25"/>
    <row r="1743" ht="15.75" hidden="1" x14ac:dyDescent="0.25"/>
    <row r="1744" ht="15.75" hidden="1" x14ac:dyDescent="0.25"/>
    <row r="1745" ht="15.75" hidden="1" x14ac:dyDescent="0.25"/>
    <row r="1746" ht="15.75" hidden="1" x14ac:dyDescent="0.25"/>
    <row r="1747" ht="15.75" hidden="1" x14ac:dyDescent="0.25"/>
    <row r="1748" ht="15.75" hidden="1" x14ac:dyDescent="0.25"/>
    <row r="1749" ht="15.75" hidden="1" x14ac:dyDescent="0.25"/>
    <row r="1750" ht="15.75" hidden="1" x14ac:dyDescent="0.25"/>
    <row r="1751" ht="15.75" hidden="1" x14ac:dyDescent="0.25"/>
    <row r="1752" ht="15.75" hidden="1" x14ac:dyDescent="0.25"/>
    <row r="1753" ht="15.75" hidden="1" x14ac:dyDescent="0.25"/>
    <row r="1754" ht="15.75" hidden="1" x14ac:dyDescent="0.25"/>
    <row r="1755" ht="15.75" hidden="1" x14ac:dyDescent="0.25"/>
    <row r="1756" ht="15.75" hidden="1" x14ac:dyDescent="0.25"/>
    <row r="1757" ht="15.75" hidden="1" x14ac:dyDescent="0.25"/>
    <row r="1758" ht="15.75" hidden="1" x14ac:dyDescent="0.25"/>
    <row r="1759" ht="15.75" hidden="1" x14ac:dyDescent="0.25"/>
    <row r="1760" ht="15.75" hidden="1" x14ac:dyDescent="0.25"/>
    <row r="1761" ht="15.75" hidden="1" x14ac:dyDescent="0.25"/>
    <row r="1762" ht="15.75" hidden="1" x14ac:dyDescent="0.25"/>
    <row r="1763" ht="15.75" hidden="1" x14ac:dyDescent="0.25"/>
    <row r="1764" ht="15.75" hidden="1" x14ac:dyDescent="0.25"/>
    <row r="1765" ht="15.75" hidden="1" x14ac:dyDescent="0.25"/>
    <row r="1766" ht="15.75" hidden="1" x14ac:dyDescent="0.25"/>
    <row r="1767" ht="15.75" hidden="1" x14ac:dyDescent="0.25"/>
    <row r="1768" ht="15.75" hidden="1" x14ac:dyDescent="0.25"/>
    <row r="1769" ht="15.75" hidden="1" x14ac:dyDescent="0.25"/>
    <row r="1770" ht="15.75" hidden="1" x14ac:dyDescent="0.25"/>
    <row r="1771" ht="15.75" hidden="1" x14ac:dyDescent="0.25"/>
    <row r="1772" ht="15.75" hidden="1" x14ac:dyDescent="0.25"/>
    <row r="1773" ht="15.75" hidden="1" x14ac:dyDescent="0.25"/>
    <row r="1774" ht="15.75" hidden="1" x14ac:dyDescent="0.25"/>
    <row r="1775" ht="15.75" hidden="1" x14ac:dyDescent="0.25"/>
    <row r="1776" ht="15.75" hidden="1" x14ac:dyDescent="0.25"/>
    <row r="1777" ht="15.75" hidden="1" x14ac:dyDescent="0.25"/>
    <row r="1778" ht="15.75" hidden="1" x14ac:dyDescent="0.25"/>
    <row r="1779" ht="15.75" hidden="1" x14ac:dyDescent="0.25"/>
    <row r="1780" ht="15.75" hidden="1" x14ac:dyDescent="0.25"/>
    <row r="1781" ht="15.75" hidden="1" x14ac:dyDescent="0.25"/>
    <row r="1782" ht="15.75" hidden="1" x14ac:dyDescent="0.25"/>
    <row r="1783" ht="15.75" hidden="1" x14ac:dyDescent="0.25"/>
    <row r="1784" ht="15.75" hidden="1" x14ac:dyDescent="0.25"/>
    <row r="1785" ht="15.75" hidden="1" x14ac:dyDescent="0.25"/>
    <row r="1786" ht="15.75" hidden="1" x14ac:dyDescent="0.25"/>
    <row r="1787" ht="15.75" hidden="1" x14ac:dyDescent="0.25"/>
    <row r="1788" ht="15.75" hidden="1" x14ac:dyDescent="0.25"/>
    <row r="1789" ht="15.75" hidden="1" x14ac:dyDescent="0.25"/>
    <row r="1790" ht="15.75" hidden="1" x14ac:dyDescent="0.25"/>
    <row r="1791" ht="15.75" hidden="1" x14ac:dyDescent="0.25"/>
    <row r="1792" ht="15.75" hidden="1" x14ac:dyDescent="0.25"/>
    <row r="1793" ht="15.75" hidden="1" x14ac:dyDescent="0.25"/>
    <row r="1794" ht="15.75" hidden="1" x14ac:dyDescent="0.25"/>
    <row r="1795" ht="15.75" hidden="1" x14ac:dyDescent="0.25"/>
    <row r="1796" ht="15.75" hidden="1" x14ac:dyDescent="0.25"/>
    <row r="1797" ht="15.75" hidden="1" x14ac:dyDescent="0.25"/>
    <row r="1798" ht="15.75" hidden="1" x14ac:dyDescent="0.25"/>
    <row r="1799" ht="15.75" hidden="1" x14ac:dyDescent="0.25"/>
    <row r="1800" ht="15.75" hidden="1" x14ac:dyDescent="0.25"/>
    <row r="1801" ht="15.75" hidden="1" x14ac:dyDescent="0.25"/>
    <row r="1802" ht="15.75" hidden="1" x14ac:dyDescent="0.25"/>
    <row r="1803" ht="15.75" hidden="1" x14ac:dyDescent="0.25"/>
    <row r="1804" ht="15.75" hidden="1" x14ac:dyDescent="0.25"/>
    <row r="1805" ht="15.75" hidden="1" x14ac:dyDescent="0.25"/>
    <row r="1806" ht="15.75" hidden="1" x14ac:dyDescent="0.25"/>
    <row r="1807" ht="15.75" hidden="1" x14ac:dyDescent="0.25"/>
    <row r="1808" ht="15.75" hidden="1" x14ac:dyDescent="0.25"/>
    <row r="1809" ht="15.75" hidden="1" x14ac:dyDescent="0.25"/>
    <row r="1810" ht="15.75" hidden="1" x14ac:dyDescent="0.25"/>
    <row r="1811" ht="15.75" hidden="1" x14ac:dyDescent="0.25"/>
    <row r="1812" ht="15.75" hidden="1" x14ac:dyDescent="0.25"/>
    <row r="1813" ht="15.75" hidden="1" x14ac:dyDescent="0.25"/>
    <row r="1814" ht="15.75" hidden="1" x14ac:dyDescent="0.25"/>
    <row r="1815" ht="15.75" hidden="1" x14ac:dyDescent="0.25"/>
    <row r="1816" ht="15.75" hidden="1" x14ac:dyDescent="0.25"/>
    <row r="1817" ht="15.75" hidden="1" x14ac:dyDescent="0.25"/>
    <row r="1818" ht="15.75" hidden="1" x14ac:dyDescent="0.25"/>
    <row r="1819" ht="15.75" hidden="1" x14ac:dyDescent="0.25"/>
    <row r="1820" ht="15.75" hidden="1" x14ac:dyDescent="0.25"/>
    <row r="1821" ht="15.75" hidden="1" x14ac:dyDescent="0.25"/>
    <row r="1822" ht="15.75" hidden="1" x14ac:dyDescent="0.25"/>
    <row r="1823" ht="15.75" hidden="1" x14ac:dyDescent="0.25"/>
    <row r="1824" ht="15.75" hidden="1" x14ac:dyDescent="0.25"/>
    <row r="1825" ht="15.75" hidden="1" x14ac:dyDescent="0.25"/>
    <row r="1826" ht="15.75" hidden="1" x14ac:dyDescent="0.25"/>
    <row r="1827" ht="15.75" hidden="1" x14ac:dyDescent="0.25"/>
    <row r="1828" ht="15.75" hidden="1" x14ac:dyDescent="0.25"/>
    <row r="1829" ht="15.75" hidden="1" x14ac:dyDescent="0.25"/>
    <row r="1830" ht="15.75" hidden="1" x14ac:dyDescent="0.25"/>
    <row r="1831" ht="15.75" hidden="1" x14ac:dyDescent="0.25"/>
    <row r="1832" ht="15.75" hidden="1" x14ac:dyDescent="0.25"/>
    <row r="1833" ht="15.75" hidden="1" x14ac:dyDescent="0.25"/>
    <row r="1834" ht="15.75" hidden="1" x14ac:dyDescent="0.25"/>
    <row r="1835" ht="15.75" hidden="1" x14ac:dyDescent="0.25"/>
    <row r="1836" ht="15.75" hidden="1" x14ac:dyDescent="0.25"/>
    <row r="1837" ht="15.75" hidden="1" x14ac:dyDescent="0.25"/>
    <row r="1838" ht="15.75" hidden="1" x14ac:dyDescent="0.25"/>
    <row r="1839" ht="15.75" hidden="1" x14ac:dyDescent="0.25"/>
    <row r="1840" ht="15.75" hidden="1" x14ac:dyDescent="0.25"/>
    <row r="1841" ht="15.75" hidden="1" x14ac:dyDescent="0.25"/>
    <row r="1842" ht="15.75" hidden="1" x14ac:dyDescent="0.25"/>
    <row r="1843" ht="15.75" hidden="1" x14ac:dyDescent="0.25"/>
    <row r="1844" ht="15.75" hidden="1" x14ac:dyDescent="0.25"/>
    <row r="1845" ht="15.75" hidden="1" x14ac:dyDescent="0.25"/>
    <row r="1846" ht="15.75" hidden="1" x14ac:dyDescent="0.25"/>
    <row r="1847" ht="15.75" hidden="1" x14ac:dyDescent="0.25"/>
    <row r="1848" ht="15.75" hidden="1" x14ac:dyDescent="0.25"/>
    <row r="1849" ht="15.75" hidden="1" x14ac:dyDescent="0.25"/>
    <row r="1850" ht="15.75" hidden="1" x14ac:dyDescent="0.25"/>
    <row r="1851" ht="15.75" hidden="1" x14ac:dyDescent="0.25"/>
    <row r="1852" ht="15.75" hidden="1" x14ac:dyDescent="0.25"/>
    <row r="1853" ht="15.75" hidden="1" x14ac:dyDescent="0.25"/>
    <row r="1854" ht="15.75" hidden="1" x14ac:dyDescent="0.25"/>
    <row r="1855" ht="15.75" hidden="1" x14ac:dyDescent="0.25"/>
    <row r="1856" ht="15.75" hidden="1" x14ac:dyDescent="0.25"/>
    <row r="1857" ht="15.75" hidden="1" x14ac:dyDescent="0.25"/>
    <row r="1858" ht="15.75" hidden="1" x14ac:dyDescent="0.25"/>
    <row r="1859" ht="15.75" hidden="1" x14ac:dyDescent="0.25"/>
    <row r="1860" ht="15.75" hidden="1" x14ac:dyDescent="0.25"/>
    <row r="1861" ht="15.75" hidden="1" x14ac:dyDescent="0.25"/>
    <row r="1862" ht="15.75" hidden="1" x14ac:dyDescent="0.25"/>
    <row r="1863" ht="15.75" hidden="1" x14ac:dyDescent="0.25"/>
    <row r="1864" ht="15.75" hidden="1" x14ac:dyDescent="0.25"/>
    <row r="1865" ht="15.75" hidden="1" x14ac:dyDescent="0.25"/>
    <row r="1866" ht="15.75" hidden="1" x14ac:dyDescent="0.25"/>
    <row r="1867" ht="15.75" hidden="1" x14ac:dyDescent="0.25"/>
    <row r="1868" ht="15.75" hidden="1" x14ac:dyDescent="0.25"/>
    <row r="1869" ht="15.75" hidden="1" x14ac:dyDescent="0.25"/>
    <row r="1870" ht="15.75" hidden="1" x14ac:dyDescent="0.25"/>
    <row r="1871" ht="15.75" hidden="1" x14ac:dyDescent="0.25"/>
    <row r="1872" ht="15.75" hidden="1" x14ac:dyDescent="0.25"/>
    <row r="1873" ht="15.75" hidden="1" x14ac:dyDescent="0.25"/>
    <row r="1874" ht="15.75" hidden="1" x14ac:dyDescent="0.25"/>
    <row r="1875" ht="15.75" hidden="1" x14ac:dyDescent="0.25"/>
    <row r="1876" ht="15.75" hidden="1" x14ac:dyDescent="0.25"/>
    <row r="1877" ht="15.75" hidden="1" x14ac:dyDescent="0.25"/>
    <row r="1878" ht="15.75" hidden="1" x14ac:dyDescent="0.25"/>
    <row r="1879" ht="15.75" hidden="1" x14ac:dyDescent="0.25"/>
    <row r="1880" ht="15.75" hidden="1" x14ac:dyDescent="0.25"/>
    <row r="1881" ht="15.75" hidden="1" x14ac:dyDescent="0.25"/>
    <row r="1882" ht="15.75" hidden="1" x14ac:dyDescent="0.25"/>
    <row r="1883" ht="15.75" hidden="1" x14ac:dyDescent="0.25"/>
    <row r="1884" ht="15.75" hidden="1" x14ac:dyDescent="0.25"/>
    <row r="1885" ht="15.75" hidden="1" x14ac:dyDescent="0.25"/>
    <row r="1886" ht="15.75" hidden="1" x14ac:dyDescent="0.25"/>
    <row r="1887" ht="15.75" hidden="1" x14ac:dyDescent="0.25"/>
    <row r="1888" ht="15.75" hidden="1" x14ac:dyDescent="0.25"/>
    <row r="1889" ht="15.75" hidden="1" x14ac:dyDescent="0.25"/>
    <row r="1890" ht="15.75" hidden="1" x14ac:dyDescent="0.25"/>
    <row r="1891" ht="15.75" hidden="1" x14ac:dyDescent="0.25"/>
    <row r="1892" ht="15.75" hidden="1" x14ac:dyDescent="0.25"/>
    <row r="1893" ht="15.75" hidden="1" x14ac:dyDescent="0.25"/>
    <row r="1894" ht="15.75" hidden="1" x14ac:dyDescent="0.25"/>
    <row r="1895" ht="15.75" hidden="1" x14ac:dyDescent="0.25"/>
    <row r="1896" ht="15.75" hidden="1" x14ac:dyDescent="0.25"/>
    <row r="1897" ht="15.75" hidden="1" x14ac:dyDescent="0.25"/>
    <row r="1898" ht="15.75" hidden="1" x14ac:dyDescent="0.25"/>
    <row r="1899" ht="15.75" hidden="1" x14ac:dyDescent="0.25"/>
    <row r="1900" ht="15.75" hidden="1" x14ac:dyDescent="0.25"/>
    <row r="1901" ht="15.75" hidden="1" x14ac:dyDescent="0.25"/>
    <row r="1902" ht="15.75" hidden="1" x14ac:dyDescent="0.25"/>
    <row r="1903" ht="15.75" hidden="1" x14ac:dyDescent="0.25"/>
    <row r="1904" ht="15.75" hidden="1" x14ac:dyDescent="0.25"/>
    <row r="1905" ht="15.75" hidden="1" x14ac:dyDescent="0.25"/>
    <row r="1906" ht="15.75" hidden="1" x14ac:dyDescent="0.25"/>
    <row r="1907" ht="15.75" hidden="1" x14ac:dyDescent="0.25"/>
    <row r="1908" ht="15.75" hidden="1" x14ac:dyDescent="0.25"/>
    <row r="1909" ht="15.75" hidden="1" x14ac:dyDescent="0.25"/>
    <row r="1910" ht="15.75" hidden="1" x14ac:dyDescent="0.25"/>
    <row r="1911" ht="15.75" hidden="1" x14ac:dyDescent="0.25"/>
    <row r="1912" ht="15.75" hidden="1" x14ac:dyDescent="0.25"/>
    <row r="1913" ht="15.75" hidden="1" x14ac:dyDescent="0.25"/>
    <row r="1914" ht="15.75" hidden="1" x14ac:dyDescent="0.25"/>
    <row r="1915" ht="15.75" hidden="1" x14ac:dyDescent="0.25"/>
    <row r="1916" ht="15.75" hidden="1" x14ac:dyDescent="0.25"/>
    <row r="1917" ht="15.75" hidden="1" x14ac:dyDescent="0.25"/>
    <row r="1918" ht="15.75" hidden="1" x14ac:dyDescent="0.25"/>
    <row r="1919" ht="15.75" hidden="1" x14ac:dyDescent="0.25"/>
    <row r="1920" ht="15.75" hidden="1" x14ac:dyDescent="0.25"/>
    <row r="1921" ht="15.75" hidden="1" x14ac:dyDescent="0.25"/>
    <row r="1922" ht="15.75" hidden="1" x14ac:dyDescent="0.25"/>
    <row r="1923" ht="15.75" hidden="1" x14ac:dyDescent="0.25"/>
    <row r="1924" ht="15.75" hidden="1" x14ac:dyDescent="0.25"/>
    <row r="1925" ht="15.75" hidden="1" x14ac:dyDescent="0.25"/>
    <row r="1926" ht="15.75" hidden="1" x14ac:dyDescent="0.25"/>
    <row r="1927" ht="15.75" hidden="1" x14ac:dyDescent="0.25"/>
    <row r="1928" ht="15.75" hidden="1" x14ac:dyDescent="0.25"/>
    <row r="1929" ht="15.75" hidden="1" x14ac:dyDescent="0.25"/>
    <row r="1930" ht="15.75" hidden="1" x14ac:dyDescent="0.25"/>
    <row r="1931" ht="15.75" hidden="1" x14ac:dyDescent="0.25"/>
    <row r="1932" ht="15.75" hidden="1" x14ac:dyDescent="0.25"/>
    <row r="1933" ht="15.75" hidden="1" x14ac:dyDescent="0.25"/>
    <row r="1934" ht="15.75" hidden="1" x14ac:dyDescent="0.25"/>
    <row r="1935" ht="15.75" hidden="1" x14ac:dyDescent="0.25"/>
    <row r="1936" ht="15.75" hidden="1" x14ac:dyDescent="0.25"/>
    <row r="1937" ht="15.75" hidden="1" x14ac:dyDescent="0.25"/>
    <row r="1938" ht="15.75" hidden="1" x14ac:dyDescent="0.25"/>
    <row r="1939" ht="15.75" hidden="1" x14ac:dyDescent="0.25"/>
    <row r="1940" ht="15.75" hidden="1" x14ac:dyDescent="0.25"/>
    <row r="1941" ht="15.75" hidden="1" x14ac:dyDescent="0.25"/>
    <row r="1942" ht="15.75" hidden="1" x14ac:dyDescent="0.25"/>
    <row r="1943" ht="15.75" hidden="1" x14ac:dyDescent="0.25"/>
    <row r="1944" ht="15.75" hidden="1" x14ac:dyDescent="0.25"/>
    <row r="1945" ht="15.75" hidden="1" x14ac:dyDescent="0.25"/>
    <row r="1946" ht="15.75" hidden="1" x14ac:dyDescent="0.25"/>
    <row r="1947" ht="15.75" hidden="1" x14ac:dyDescent="0.25"/>
    <row r="1948" ht="15.75" hidden="1" x14ac:dyDescent="0.25"/>
    <row r="1949" ht="15.75" hidden="1" x14ac:dyDescent="0.25"/>
    <row r="1950" ht="15.75" hidden="1" x14ac:dyDescent="0.25"/>
    <row r="1951" ht="15.75" hidden="1" x14ac:dyDescent="0.25"/>
    <row r="1952" ht="15.75" hidden="1" x14ac:dyDescent="0.25"/>
    <row r="1953" ht="15.75" hidden="1" x14ac:dyDescent="0.25"/>
    <row r="1954" ht="15.75" hidden="1" x14ac:dyDescent="0.25"/>
    <row r="1955" ht="15.75" hidden="1" x14ac:dyDescent="0.25"/>
    <row r="1956" ht="15.75" hidden="1" x14ac:dyDescent="0.25"/>
    <row r="1957" ht="15.75" hidden="1" x14ac:dyDescent="0.25"/>
    <row r="1958" ht="15.75" hidden="1" x14ac:dyDescent="0.25"/>
    <row r="1959" ht="15.75" hidden="1" x14ac:dyDescent="0.25"/>
    <row r="1960" ht="15.75" hidden="1" x14ac:dyDescent="0.25"/>
    <row r="1961" ht="15.75" hidden="1" x14ac:dyDescent="0.25"/>
    <row r="1962" ht="15.75" hidden="1" x14ac:dyDescent="0.25"/>
    <row r="1963" ht="15.75" hidden="1" x14ac:dyDescent="0.25"/>
    <row r="1964" ht="15.75" hidden="1" x14ac:dyDescent="0.25"/>
    <row r="1965" ht="15.75" hidden="1" x14ac:dyDescent="0.25"/>
    <row r="1966" ht="15.75" hidden="1" x14ac:dyDescent="0.25"/>
    <row r="1967" ht="15.75" hidden="1" x14ac:dyDescent="0.25"/>
    <row r="1968" ht="15.75" hidden="1" x14ac:dyDescent="0.25"/>
    <row r="1969" ht="15.75" hidden="1" x14ac:dyDescent="0.25"/>
    <row r="1970" ht="15.75" hidden="1" x14ac:dyDescent="0.25"/>
    <row r="1971" ht="15.75" hidden="1" x14ac:dyDescent="0.25"/>
    <row r="1972" ht="15.75" hidden="1" x14ac:dyDescent="0.25"/>
    <row r="1973" ht="15.75" hidden="1" x14ac:dyDescent="0.25"/>
    <row r="1974" ht="15.75" hidden="1" x14ac:dyDescent="0.25"/>
    <row r="1975" ht="15.75" hidden="1" x14ac:dyDescent="0.25"/>
    <row r="1976" ht="15.75" hidden="1" x14ac:dyDescent="0.25"/>
    <row r="1977" ht="15.75" hidden="1" x14ac:dyDescent="0.25"/>
    <row r="1978" ht="15.75" hidden="1" x14ac:dyDescent="0.25"/>
    <row r="1979" ht="15.75" hidden="1" x14ac:dyDescent="0.25"/>
    <row r="1980" ht="15.75" hidden="1" x14ac:dyDescent="0.25"/>
    <row r="1981" ht="15.75" hidden="1" x14ac:dyDescent="0.25"/>
    <row r="1982" ht="15.75" hidden="1" x14ac:dyDescent="0.25"/>
    <row r="1983" ht="15.75" hidden="1" x14ac:dyDescent="0.25"/>
    <row r="1984" ht="15.75" hidden="1" x14ac:dyDescent="0.25"/>
    <row r="1985" ht="15.75" hidden="1" x14ac:dyDescent="0.25"/>
    <row r="1986" ht="15.75" hidden="1" x14ac:dyDescent="0.25"/>
    <row r="1987" ht="15.75" hidden="1" x14ac:dyDescent="0.25"/>
    <row r="1988" ht="15.75" hidden="1" x14ac:dyDescent="0.25"/>
    <row r="1989" ht="15.75" hidden="1" x14ac:dyDescent="0.25"/>
    <row r="1990" ht="15.75" hidden="1" x14ac:dyDescent="0.25"/>
    <row r="1991" ht="15.75" hidden="1" x14ac:dyDescent="0.25"/>
    <row r="1992" ht="15.75" hidden="1" x14ac:dyDescent="0.25"/>
    <row r="1993" ht="15.75" hidden="1" x14ac:dyDescent="0.25"/>
    <row r="1994" ht="15.75" hidden="1" x14ac:dyDescent="0.25"/>
    <row r="1995" ht="15.75" hidden="1" x14ac:dyDescent="0.25"/>
    <row r="1996" ht="15.75" hidden="1" x14ac:dyDescent="0.25"/>
    <row r="1997" ht="15.75" hidden="1" x14ac:dyDescent="0.25"/>
    <row r="1998" ht="15.75" hidden="1" x14ac:dyDescent="0.25"/>
    <row r="1999" ht="15.75" hidden="1" x14ac:dyDescent="0.25"/>
    <row r="2000" ht="15.75" hidden="1" x14ac:dyDescent="0.25"/>
    <row r="2001" ht="15.75" hidden="1" x14ac:dyDescent="0.25"/>
    <row r="2002" ht="15.75" hidden="1" x14ac:dyDescent="0.25"/>
    <row r="2003" ht="15.75" hidden="1" x14ac:dyDescent="0.25"/>
    <row r="2004" ht="15.75" hidden="1" x14ac:dyDescent="0.25"/>
    <row r="2005" ht="15.75" hidden="1" x14ac:dyDescent="0.25"/>
    <row r="2006" ht="15.75" hidden="1" x14ac:dyDescent="0.25"/>
    <row r="2007" ht="15.75" hidden="1" x14ac:dyDescent="0.25"/>
    <row r="2008" ht="15.75" hidden="1" x14ac:dyDescent="0.25"/>
    <row r="2009" ht="15.75" hidden="1" x14ac:dyDescent="0.25"/>
    <row r="2010" ht="15.75" hidden="1" x14ac:dyDescent="0.25"/>
    <row r="2011" ht="15.75" hidden="1" x14ac:dyDescent="0.25"/>
    <row r="2012" ht="15.75" hidden="1" x14ac:dyDescent="0.25"/>
    <row r="2013" ht="15.75" hidden="1" x14ac:dyDescent="0.25"/>
    <row r="2014" ht="15.75" hidden="1" x14ac:dyDescent="0.25"/>
    <row r="2015" ht="15.75" hidden="1" x14ac:dyDescent="0.25"/>
    <row r="2016" ht="15.75" hidden="1" x14ac:dyDescent="0.25"/>
    <row r="2017" ht="15.75" hidden="1" x14ac:dyDescent="0.25"/>
    <row r="2018" ht="15.75" hidden="1" x14ac:dyDescent="0.25"/>
    <row r="2019" ht="15.75" hidden="1" x14ac:dyDescent="0.25"/>
    <row r="2020" ht="15.75" hidden="1" x14ac:dyDescent="0.25"/>
    <row r="2021" ht="15.75" hidden="1" x14ac:dyDescent="0.25"/>
    <row r="2022" ht="15.75" hidden="1" x14ac:dyDescent="0.25"/>
    <row r="2023" ht="15.75" hidden="1" x14ac:dyDescent="0.25"/>
    <row r="2024" ht="15.75" hidden="1" x14ac:dyDescent="0.25"/>
    <row r="2025" ht="15.75" hidden="1" x14ac:dyDescent="0.25"/>
    <row r="2026" ht="15.75" hidden="1" x14ac:dyDescent="0.25"/>
    <row r="2027" ht="15.75" hidden="1" x14ac:dyDescent="0.25"/>
    <row r="2028" ht="15.75" hidden="1" x14ac:dyDescent="0.25"/>
    <row r="2029" ht="15.75" hidden="1" x14ac:dyDescent="0.25"/>
    <row r="2030" ht="15.75" hidden="1" x14ac:dyDescent="0.25"/>
    <row r="2031" ht="15.75" hidden="1" x14ac:dyDescent="0.25"/>
    <row r="2032" ht="15.75" hidden="1" x14ac:dyDescent="0.25"/>
    <row r="2033" ht="15.75" hidden="1" x14ac:dyDescent="0.25"/>
    <row r="2034" ht="15.75" hidden="1" x14ac:dyDescent="0.25"/>
    <row r="2035" ht="15.75" hidden="1" x14ac:dyDescent="0.25"/>
    <row r="2036" ht="15.75" hidden="1" x14ac:dyDescent="0.25"/>
    <row r="2037" ht="15.75" hidden="1" x14ac:dyDescent="0.25"/>
    <row r="2038" ht="15.75" hidden="1" x14ac:dyDescent="0.25"/>
    <row r="2039" ht="15.75" hidden="1" x14ac:dyDescent="0.25"/>
    <row r="2040" ht="15.75" hidden="1" x14ac:dyDescent="0.25"/>
    <row r="2041" ht="15.75" hidden="1" x14ac:dyDescent="0.25"/>
    <row r="2042" ht="15.75" hidden="1" x14ac:dyDescent="0.25"/>
    <row r="2043" ht="15.75" hidden="1" x14ac:dyDescent="0.25"/>
    <row r="2044" ht="15.75" hidden="1" x14ac:dyDescent="0.25"/>
    <row r="2045" ht="15.75" hidden="1" x14ac:dyDescent="0.25"/>
    <row r="2046" ht="15.75" hidden="1" x14ac:dyDescent="0.25"/>
    <row r="2047" ht="15.75" hidden="1" x14ac:dyDescent="0.25"/>
    <row r="2048" ht="15.75" hidden="1" x14ac:dyDescent="0.25"/>
    <row r="2049" ht="15.75" hidden="1" x14ac:dyDescent="0.25"/>
    <row r="2050" ht="15.75" hidden="1" x14ac:dyDescent="0.25"/>
    <row r="2051" ht="15.75" hidden="1" x14ac:dyDescent="0.25"/>
    <row r="2052" ht="15.75" hidden="1" x14ac:dyDescent="0.25"/>
    <row r="2053" ht="15.75" hidden="1" x14ac:dyDescent="0.25"/>
    <row r="2054" ht="15.75" hidden="1" x14ac:dyDescent="0.25"/>
    <row r="2055" ht="15.75" hidden="1" x14ac:dyDescent="0.25"/>
    <row r="2056" ht="15.75" hidden="1" x14ac:dyDescent="0.25"/>
    <row r="2057" ht="15.75" hidden="1" x14ac:dyDescent="0.25"/>
    <row r="2058" ht="15.75" hidden="1" x14ac:dyDescent="0.25"/>
    <row r="2059" ht="15.75" hidden="1" x14ac:dyDescent="0.25"/>
    <row r="2060" ht="15.75" hidden="1" x14ac:dyDescent="0.25"/>
    <row r="2061" ht="15.75" hidden="1" x14ac:dyDescent="0.25"/>
    <row r="2062" ht="15.75" hidden="1" x14ac:dyDescent="0.25"/>
    <row r="2063" ht="15.75" hidden="1" x14ac:dyDescent="0.25"/>
    <row r="2064" ht="15.75" hidden="1" x14ac:dyDescent="0.25"/>
    <row r="2065" ht="15.75" hidden="1" x14ac:dyDescent="0.25"/>
    <row r="2066" ht="15.75" hidden="1" x14ac:dyDescent="0.25"/>
    <row r="2067" ht="15.75" hidden="1" x14ac:dyDescent="0.25"/>
    <row r="2068" ht="15.75" hidden="1" x14ac:dyDescent="0.25"/>
    <row r="2069" ht="15.75" hidden="1" x14ac:dyDescent="0.25"/>
    <row r="2070" ht="15.75" hidden="1" x14ac:dyDescent="0.25"/>
    <row r="2071" ht="15.75" hidden="1" x14ac:dyDescent="0.25"/>
    <row r="2072" ht="15.75" hidden="1" x14ac:dyDescent="0.25"/>
    <row r="2073" ht="15.75" hidden="1" x14ac:dyDescent="0.25"/>
    <row r="2074" ht="15.75" hidden="1" x14ac:dyDescent="0.25"/>
    <row r="2075" ht="15.75" hidden="1" x14ac:dyDescent="0.25"/>
    <row r="2076" ht="15.75" hidden="1" x14ac:dyDescent="0.25"/>
    <row r="2077" ht="15.75" hidden="1" x14ac:dyDescent="0.25"/>
    <row r="2078" ht="15.75" hidden="1" x14ac:dyDescent="0.25"/>
    <row r="2079" ht="15.75" hidden="1" x14ac:dyDescent="0.25"/>
    <row r="2080" ht="15.75" hidden="1" x14ac:dyDescent="0.25"/>
    <row r="2081" ht="15.75" hidden="1" x14ac:dyDescent="0.25"/>
    <row r="2082" ht="15.75" hidden="1" x14ac:dyDescent="0.25"/>
    <row r="2083" ht="15.75" hidden="1" x14ac:dyDescent="0.25"/>
    <row r="2084" ht="15.75" hidden="1" x14ac:dyDescent="0.25"/>
    <row r="2085" ht="15.75" hidden="1" x14ac:dyDescent="0.25"/>
    <row r="2086" ht="15.75" hidden="1" x14ac:dyDescent="0.25"/>
    <row r="2087" ht="15.75" hidden="1" x14ac:dyDescent="0.25"/>
    <row r="2088" ht="15.75" hidden="1" x14ac:dyDescent="0.25"/>
    <row r="2089" ht="15.75" hidden="1" x14ac:dyDescent="0.25"/>
    <row r="2090" ht="15.75" hidden="1" x14ac:dyDescent="0.25"/>
    <row r="2091" ht="15.75" hidden="1" x14ac:dyDescent="0.25"/>
    <row r="2092" ht="15.75" hidden="1" x14ac:dyDescent="0.25"/>
    <row r="2093" ht="15.75" hidden="1" x14ac:dyDescent="0.25"/>
    <row r="2094" ht="15.75" hidden="1" x14ac:dyDescent="0.25"/>
    <row r="2095" ht="15.75" hidden="1" x14ac:dyDescent="0.25"/>
    <row r="2096" ht="15.75" hidden="1" x14ac:dyDescent="0.25"/>
    <row r="2097" ht="15.75" hidden="1" x14ac:dyDescent="0.25"/>
    <row r="2098" ht="15.75" hidden="1" x14ac:dyDescent="0.25"/>
    <row r="2099" ht="15.75" hidden="1" x14ac:dyDescent="0.25"/>
    <row r="2100" ht="15.75" hidden="1" x14ac:dyDescent="0.25"/>
    <row r="2101" ht="15.75" hidden="1" x14ac:dyDescent="0.25"/>
    <row r="2102" ht="15.75" hidden="1" x14ac:dyDescent="0.25"/>
    <row r="2103" ht="15.75" hidden="1" x14ac:dyDescent="0.25"/>
    <row r="2104" ht="15.75" hidden="1" x14ac:dyDescent="0.25"/>
    <row r="2105" ht="15.75" hidden="1" x14ac:dyDescent="0.25"/>
    <row r="2106" ht="15.75" hidden="1" x14ac:dyDescent="0.25"/>
    <row r="2107" ht="15.75" hidden="1" x14ac:dyDescent="0.25"/>
    <row r="2108" ht="15.75" hidden="1" x14ac:dyDescent="0.25"/>
    <row r="2109" ht="15.75" hidden="1" x14ac:dyDescent="0.25"/>
    <row r="2110" ht="15.75" hidden="1" x14ac:dyDescent="0.25"/>
    <row r="2111" ht="15.75" hidden="1" x14ac:dyDescent="0.25"/>
    <row r="2112" ht="15.75" hidden="1" x14ac:dyDescent="0.25"/>
    <row r="2113" ht="15.75" hidden="1" x14ac:dyDescent="0.25"/>
    <row r="2114" ht="15.75" hidden="1" x14ac:dyDescent="0.25"/>
    <row r="2115" ht="15.75" hidden="1" x14ac:dyDescent="0.25"/>
    <row r="2116" ht="15.75" hidden="1" x14ac:dyDescent="0.25"/>
    <row r="2117" ht="15.75" hidden="1" x14ac:dyDescent="0.25"/>
    <row r="2118" ht="15.75" hidden="1" x14ac:dyDescent="0.25"/>
    <row r="2119" ht="15.75" hidden="1" x14ac:dyDescent="0.25"/>
    <row r="2120" ht="15.75" hidden="1" x14ac:dyDescent="0.25"/>
    <row r="2121" ht="15.75" hidden="1" x14ac:dyDescent="0.25"/>
    <row r="2122" ht="15.75" hidden="1" x14ac:dyDescent="0.25"/>
    <row r="2123" ht="15.75" hidden="1" x14ac:dyDescent="0.25"/>
    <row r="2124" ht="15.75" hidden="1" x14ac:dyDescent="0.25"/>
    <row r="2125" ht="15.75" hidden="1" x14ac:dyDescent="0.25"/>
    <row r="2126" ht="15.75" hidden="1" x14ac:dyDescent="0.25"/>
    <row r="2127" ht="15.75" hidden="1" x14ac:dyDescent="0.25"/>
    <row r="2128" ht="15.75" hidden="1" x14ac:dyDescent="0.25"/>
    <row r="2129" ht="15.75" hidden="1" x14ac:dyDescent="0.25"/>
    <row r="2130" ht="15.75" hidden="1" x14ac:dyDescent="0.25"/>
    <row r="2131" ht="15.75" hidden="1" x14ac:dyDescent="0.25"/>
    <row r="2132" ht="15.75" hidden="1" x14ac:dyDescent="0.25"/>
    <row r="2133" ht="15.75" hidden="1" x14ac:dyDescent="0.25"/>
    <row r="2134" ht="15.75" hidden="1" x14ac:dyDescent="0.25"/>
    <row r="2135" ht="15.75" hidden="1" x14ac:dyDescent="0.25"/>
    <row r="2136" ht="15.75" hidden="1" x14ac:dyDescent="0.25"/>
    <row r="2137" ht="15.75" hidden="1" x14ac:dyDescent="0.25"/>
    <row r="2138" ht="15.75" hidden="1" x14ac:dyDescent="0.25"/>
    <row r="2139" ht="15.75" hidden="1" x14ac:dyDescent="0.25"/>
    <row r="2140" ht="15.75" hidden="1" x14ac:dyDescent="0.25"/>
    <row r="2141" ht="15.75" hidden="1" x14ac:dyDescent="0.25"/>
    <row r="2142" ht="15.75" hidden="1" x14ac:dyDescent="0.25"/>
    <row r="2143" ht="15.75" hidden="1" x14ac:dyDescent="0.25"/>
    <row r="2144" ht="15.75" hidden="1" x14ac:dyDescent="0.25"/>
    <row r="2145" ht="15.75" hidden="1" x14ac:dyDescent="0.25"/>
    <row r="2146" ht="15.75" hidden="1" x14ac:dyDescent="0.25"/>
    <row r="2147" ht="15.75" hidden="1" x14ac:dyDescent="0.25"/>
    <row r="2148" ht="15.75" hidden="1" x14ac:dyDescent="0.25"/>
    <row r="2149" ht="15.75" hidden="1" x14ac:dyDescent="0.25"/>
    <row r="2150" ht="15.75" hidden="1" x14ac:dyDescent="0.25"/>
    <row r="2151" ht="15.75" hidden="1" x14ac:dyDescent="0.25"/>
    <row r="2152" ht="15.75" hidden="1" x14ac:dyDescent="0.25"/>
    <row r="2153" ht="15.75" hidden="1" x14ac:dyDescent="0.25"/>
    <row r="2154" ht="15.75" hidden="1" x14ac:dyDescent="0.25"/>
    <row r="2155" ht="15.75" hidden="1" x14ac:dyDescent="0.25"/>
    <row r="2156" ht="15.75" hidden="1" x14ac:dyDescent="0.25"/>
    <row r="2157" ht="15.75" hidden="1" x14ac:dyDescent="0.25"/>
    <row r="2158" ht="15.75" hidden="1" x14ac:dyDescent="0.25"/>
    <row r="2159" ht="15.75" hidden="1" x14ac:dyDescent="0.25"/>
    <row r="2160" ht="15.75" hidden="1" x14ac:dyDescent="0.25"/>
    <row r="2161" ht="15.75" hidden="1" x14ac:dyDescent="0.25"/>
    <row r="2162" ht="15.75" hidden="1" x14ac:dyDescent="0.25"/>
    <row r="2163" ht="15.75" hidden="1" x14ac:dyDescent="0.25"/>
    <row r="2164" ht="15.75" hidden="1" x14ac:dyDescent="0.25"/>
    <row r="2165" ht="15.75" hidden="1" x14ac:dyDescent="0.25"/>
    <row r="2166" ht="15.75" hidden="1" x14ac:dyDescent="0.25"/>
    <row r="2167" ht="15.75" hidden="1" x14ac:dyDescent="0.25"/>
    <row r="2168" ht="15.75" hidden="1" x14ac:dyDescent="0.25"/>
    <row r="2169" ht="15.75" hidden="1" x14ac:dyDescent="0.25"/>
    <row r="2170" ht="15.75" hidden="1" x14ac:dyDescent="0.25"/>
    <row r="2171" ht="15.75" hidden="1" x14ac:dyDescent="0.25"/>
    <row r="2172" ht="15.75" hidden="1" x14ac:dyDescent="0.25"/>
    <row r="2173" ht="15.75" hidden="1" x14ac:dyDescent="0.25"/>
    <row r="2174" ht="15.75" hidden="1" x14ac:dyDescent="0.25"/>
    <row r="2175" ht="15.75" hidden="1" x14ac:dyDescent="0.25"/>
    <row r="2176" ht="15.75" hidden="1" x14ac:dyDescent="0.25"/>
    <row r="2177" ht="15.75" hidden="1" x14ac:dyDescent="0.25"/>
    <row r="2178" ht="15.75" hidden="1" x14ac:dyDescent="0.25"/>
    <row r="2179" ht="15.75" hidden="1" x14ac:dyDescent="0.25"/>
    <row r="2180" ht="15.75" hidden="1" x14ac:dyDescent="0.25"/>
    <row r="2181" ht="15.75" hidden="1" x14ac:dyDescent="0.25"/>
    <row r="2182" ht="15.75" hidden="1" x14ac:dyDescent="0.25"/>
    <row r="2183" ht="15.75" hidden="1" x14ac:dyDescent="0.25"/>
    <row r="2184" ht="15.75" hidden="1" x14ac:dyDescent="0.25"/>
    <row r="2185" ht="15.75" hidden="1" x14ac:dyDescent="0.25"/>
    <row r="2186" ht="15.75" hidden="1" x14ac:dyDescent="0.25"/>
    <row r="2187" ht="15.75" hidden="1" x14ac:dyDescent="0.25"/>
    <row r="2188" ht="15.75" hidden="1" x14ac:dyDescent="0.25"/>
    <row r="2189" ht="15.75" hidden="1" x14ac:dyDescent="0.25"/>
    <row r="2190" ht="15.75" hidden="1" x14ac:dyDescent="0.25"/>
    <row r="2191" ht="15.75" hidden="1" x14ac:dyDescent="0.25"/>
    <row r="2192" ht="15.75" hidden="1" x14ac:dyDescent="0.25"/>
    <row r="2193" ht="15.75" hidden="1" x14ac:dyDescent="0.25"/>
    <row r="2194" ht="15.75" hidden="1" x14ac:dyDescent="0.25"/>
    <row r="2195" ht="15.75" hidden="1" x14ac:dyDescent="0.25"/>
    <row r="2196" ht="15.75" hidden="1" x14ac:dyDescent="0.25"/>
    <row r="2197" ht="15.75" hidden="1" x14ac:dyDescent="0.25"/>
    <row r="2198" ht="15.75" hidden="1" x14ac:dyDescent="0.25"/>
    <row r="2199" ht="15.75" hidden="1" x14ac:dyDescent="0.25"/>
    <row r="2200" ht="15.75" hidden="1" x14ac:dyDescent="0.25"/>
    <row r="2201" ht="15.75" hidden="1" x14ac:dyDescent="0.25"/>
    <row r="2202" ht="15.75" hidden="1" x14ac:dyDescent="0.25"/>
    <row r="2203" ht="15.75" hidden="1" x14ac:dyDescent="0.25"/>
    <row r="2204" ht="15.75" hidden="1" x14ac:dyDescent="0.25"/>
    <row r="2205" ht="15.75" hidden="1" x14ac:dyDescent="0.25"/>
    <row r="2206" ht="15.75" hidden="1" x14ac:dyDescent="0.25"/>
    <row r="2207" ht="15.75" hidden="1" x14ac:dyDescent="0.25"/>
    <row r="2208" ht="15.75" hidden="1" x14ac:dyDescent="0.25"/>
    <row r="2209" ht="15.75" hidden="1" x14ac:dyDescent="0.25"/>
    <row r="2210" ht="15.75" hidden="1" x14ac:dyDescent="0.25"/>
    <row r="2211" ht="15.75" hidden="1" x14ac:dyDescent="0.25"/>
    <row r="2212" ht="15.75" hidden="1" x14ac:dyDescent="0.25"/>
    <row r="2213" ht="15.75" hidden="1" x14ac:dyDescent="0.25"/>
    <row r="2214" ht="15.75" hidden="1" x14ac:dyDescent="0.25"/>
    <row r="2215" ht="15.75" hidden="1" x14ac:dyDescent="0.25"/>
    <row r="2216" ht="15.75" hidden="1" x14ac:dyDescent="0.25"/>
    <row r="2217" ht="15.75" hidden="1" x14ac:dyDescent="0.25"/>
    <row r="2218" ht="15.75" hidden="1" x14ac:dyDescent="0.25"/>
    <row r="2219" ht="15.75" hidden="1" x14ac:dyDescent="0.25"/>
    <row r="2220" ht="15.75" hidden="1" x14ac:dyDescent="0.25"/>
    <row r="2221" ht="15.75" hidden="1" x14ac:dyDescent="0.25"/>
    <row r="2222" ht="15.75" hidden="1" x14ac:dyDescent="0.25"/>
    <row r="2223" ht="15.75" hidden="1" x14ac:dyDescent="0.25"/>
    <row r="2224" ht="15.75" hidden="1" x14ac:dyDescent="0.25"/>
    <row r="2225" ht="15.75" hidden="1" x14ac:dyDescent="0.25"/>
    <row r="2226" ht="15.75" hidden="1" x14ac:dyDescent="0.25"/>
    <row r="2227" ht="15.75" hidden="1" x14ac:dyDescent="0.25"/>
    <row r="2228" ht="15.75" hidden="1" x14ac:dyDescent="0.25"/>
    <row r="2229" ht="15.75" hidden="1" x14ac:dyDescent="0.25"/>
    <row r="2230" ht="15.75" hidden="1" x14ac:dyDescent="0.25"/>
    <row r="2231" ht="15.75" hidden="1" x14ac:dyDescent="0.25"/>
    <row r="2232" ht="15.75" hidden="1" x14ac:dyDescent="0.25"/>
    <row r="2233" ht="15.75" hidden="1" x14ac:dyDescent="0.25"/>
    <row r="2234" ht="15.75" hidden="1" x14ac:dyDescent="0.25"/>
    <row r="2235" ht="15.75" hidden="1" x14ac:dyDescent="0.25"/>
    <row r="2236" ht="15.75" hidden="1" x14ac:dyDescent="0.25"/>
    <row r="2237" ht="15.75" hidden="1" x14ac:dyDescent="0.25"/>
    <row r="2238" ht="15.75" hidden="1" x14ac:dyDescent="0.25"/>
    <row r="2239" ht="15.75" hidden="1" x14ac:dyDescent="0.25"/>
    <row r="2240" ht="15.75" hidden="1" x14ac:dyDescent="0.25"/>
    <row r="2241" ht="15.75" hidden="1" x14ac:dyDescent="0.25"/>
    <row r="2242" ht="15.75" hidden="1" x14ac:dyDescent="0.25"/>
    <row r="2243" ht="15.75" hidden="1" x14ac:dyDescent="0.25"/>
    <row r="2244" ht="15.75" hidden="1" x14ac:dyDescent="0.25"/>
    <row r="2245" ht="15.75" hidden="1" x14ac:dyDescent="0.25"/>
    <row r="2246" ht="15.75" hidden="1" x14ac:dyDescent="0.25"/>
    <row r="2247" ht="15.75" hidden="1" x14ac:dyDescent="0.25"/>
    <row r="2248" ht="15.75" hidden="1" x14ac:dyDescent="0.25"/>
    <row r="2249" ht="15.75" hidden="1" x14ac:dyDescent="0.25"/>
    <row r="2250" ht="15.75" hidden="1" x14ac:dyDescent="0.25"/>
    <row r="2251" ht="15.75" hidden="1" x14ac:dyDescent="0.25"/>
    <row r="2252" ht="15.75" hidden="1" x14ac:dyDescent="0.25"/>
    <row r="2253" ht="15.75" hidden="1" x14ac:dyDescent="0.25"/>
    <row r="2254" ht="15.75" hidden="1" x14ac:dyDescent="0.25"/>
    <row r="2255" ht="15.75" hidden="1" x14ac:dyDescent="0.25"/>
    <row r="2256" ht="15.75" hidden="1" x14ac:dyDescent="0.25"/>
    <row r="2257" ht="15.75" hidden="1" x14ac:dyDescent="0.25"/>
    <row r="2258" ht="15.75" hidden="1" x14ac:dyDescent="0.25"/>
    <row r="2259" ht="15.75" hidden="1" x14ac:dyDescent="0.25"/>
    <row r="2260" ht="15.75" hidden="1" x14ac:dyDescent="0.25"/>
    <row r="2261" ht="15.75" hidden="1" x14ac:dyDescent="0.25"/>
    <row r="2262" ht="15.75" hidden="1" x14ac:dyDescent="0.25"/>
  </sheetData>
  <mergeCells count="8">
    <mergeCell ref="H3:I3"/>
    <mergeCell ref="H4:I4"/>
    <mergeCell ref="A49:C49"/>
    <mergeCell ref="A46:C46"/>
    <mergeCell ref="A5:A8"/>
    <mergeCell ref="D1:G1"/>
    <mergeCell ref="D2:G2"/>
    <mergeCell ref="E3:F3"/>
  </mergeCells>
  <printOptions horizontalCentered="1"/>
  <pageMargins left="0.25" right="0.25" top="0.75" bottom="0.75" header="0.3" footer="0.3"/>
  <pageSetup scale="88"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0" tint="-0.249977111117893"/>
  </sheetPr>
  <dimension ref="A1:K2262"/>
  <sheetViews>
    <sheetView zoomScaleNormal="100" zoomScaleSheetLayoutView="130" workbookViewId="0">
      <selection activeCell="G5" sqref="G5:I6"/>
    </sheetView>
  </sheetViews>
  <sheetFormatPr defaultColWidth="0" defaultRowHeight="0" customHeight="1" zeroHeight="1" x14ac:dyDescent="0.25"/>
  <cols>
    <col min="1" max="1" width="2.7109375" style="298" bestFit="1" customWidth="1"/>
    <col min="2" max="3" width="15" style="278" customWidth="1"/>
    <col min="4" max="4" width="15.140625" style="275" customWidth="1"/>
    <col min="5" max="5" width="2.85546875" style="350" bestFit="1" customWidth="1"/>
    <col min="6" max="6" width="39.7109375" style="275" customWidth="1"/>
    <col min="7" max="9" width="15.28515625" style="275" customWidth="1"/>
    <col min="10" max="10" width="2.7109375" style="298" bestFit="1" customWidth="1"/>
    <col min="11" max="16384" width="0" style="275" hidden="1"/>
  </cols>
  <sheetData>
    <row r="1" spans="1:11" ht="15.75" x14ac:dyDescent="0.25">
      <c r="D1" s="955" t="s">
        <v>37</v>
      </c>
      <c r="E1" s="955"/>
      <c r="F1" s="955"/>
      <c r="G1" s="955"/>
    </row>
    <row r="2" spans="1:11" ht="15.75" x14ac:dyDescent="0.25">
      <c r="B2" s="294" t="s">
        <v>0</v>
      </c>
      <c r="D2" s="932" t="s">
        <v>38</v>
      </c>
      <c r="E2" s="932"/>
      <c r="F2" s="932"/>
      <c r="G2" s="932"/>
    </row>
    <row r="3" spans="1:11" ht="15.75" x14ac:dyDescent="0.25">
      <c r="B3" s="294" t="s">
        <v>39</v>
      </c>
      <c r="E3" s="956" t="s">
        <v>3</v>
      </c>
      <c r="F3" s="958"/>
      <c r="H3" s="956" t="s">
        <v>5</v>
      </c>
      <c r="I3" s="956"/>
    </row>
    <row r="4" spans="1:11" ht="15.75" x14ac:dyDescent="0.25">
      <c r="A4" s="416"/>
      <c r="B4" s="415"/>
      <c r="C4" s="415"/>
      <c r="D4" s="773" t="s">
        <v>40</v>
      </c>
      <c r="E4" s="773"/>
      <c r="F4" s="773"/>
      <c r="G4" s="773"/>
      <c r="H4" s="957" t="s">
        <v>41</v>
      </c>
      <c r="I4" s="957"/>
      <c r="J4" s="583"/>
    </row>
    <row r="5" spans="1:11" s="347" customFormat="1" ht="12.4" customHeight="1" x14ac:dyDescent="0.25">
      <c r="A5" s="937"/>
      <c r="B5" s="755" t="s">
        <v>7</v>
      </c>
      <c r="C5" s="756"/>
      <c r="D5" s="757"/>
      <c r="E5" s="760" t="s">
        <v>100</v>
      </c>
      <c r="F5" s="761"/>
      <c r="G5" s="774" t="s">
        <v>43</v>
      </c>
      <c r="H5" s="775"/>
      <c r="I5" s="776"/>
      <c r="J5" s="670"/>
    </row>
    <row r="6" spans="1:11" s="347" customFormat="1" ht="12.4" customHeight="1" x14ac:dyDescent="0.2">
      <c r="A6" s="938"/>
      <c r="B6" s="758" t="s">
        <v>10</v>
      </c>
      <c r="C6" s="759"/>
      <c r="D6" s="417" t="s">
        <v>44</v>
      </c>
      <c r="E6" s="626"/>
      <c r="F6" s="786" t="s">
        <v>101</v>
      </c>
      <c r="G6" s="777"/>
      <c r="H6" s="778"/>
      <c r="I6" s="779"/>
      <c r="J6" s="671"/>
    </row>
    <row r="7" spans="1:11" s="347" customFormat="1" ht="12.4" customHeight="1" x14ac:dyDescent="0.2">
      <c r="A7" s="938"/>
      <c r="B7" s="417" t="s">
        <v>45</v>
      </c>
      <c r="C7" s="417" t="s">
        <v>46</v>
      </c>
      <c r="D7" s="418" t="s">
        <v>47</v>
      </c>
      <c r="E7" s="762"/>
      <c r="F7" s="763"/>
      <c r="G7" s="417" t="s">
        <v>48</v>
      </c>
      <c r="H7" s="417" t="s">
        <v>49</v>
      </c>
      <c r="I7" s="417" t="s">
        <v>50</v>
      </c>
      <c r="J7" s="671"/>
    </row>
    <row r="8" spans="1:11" s="347" customFormat="1" ht="12.4" customHeight="1" x14ac:dyDescent="0.2">
      <c r="A8" s="939"/>
      <c r="B8" s="419" t="s">
        <v>51</v>
      </c>
      <c r="C8" s="419" t="s">
        <v>52</v>
      </c>
      <c r="D8" s="420" t="s">
        <v>53</v>
      </c>
      <c r="E8" s="764"/>
      <c r="F8" s="765"/>
      <c r="G8" s="419" t="s">
        <v>54</v>
      </c>
      <c r="H8" s="419" t="s">
        <v>55</v>
      </c>
      <c r="I8" s="419" t="s">
        <v>56</v>
      </c>
      <c r="J8" s="672"/>
    </row>
    <row r="9" spans="1:11" s="404" customFormat="1" ht="12" customHeight="1" x14ac:dyDescent="0.2">
      <c r="A9" s="310">
        <v>1</v>
      </c>
      <c r="B9" s="293"/>
      <c r="C9" s="293"/>
      <c r="D9" s="293"/>
      <c r="E9" s="310">
        <v>1</v>
      </c>
      <c r="F9" s="290" t="s">
        <v>57</v>
      </c>
      <c r="G9" s="293"/>
      <c r="H9" s="293"/>
      <c r="I9" s="293"/>
      <c r="J9" s="310">
        <v>1</v>
      </c>
      <c r="K9" s="414"/>
    </row>
    <row r="10" spans="1:11" s="404" customFormat="1" ht="12" customHeight="1" x14ac:dyDescent="0.2">
      <c r="A10" s="290">
        <v>2</v>
      </c>
      <c r="B10" s="423">
        <v>190837</v>
      </c>
      <c r="C10" s="423">
        <v>209439</v>
      </c>
      <c r="D10" s="423">
        <v>209000</v>
      </c>
      <c r="E10" s="290">
        <v>2</v>
      </c>
      <c r="F10" s="334" t="s">
        <v>58</v>
      </c>
      <c r="G10" s="423">
        <v>225000</v>
      </c>
      <c r="H10" s="423">
        <v>225000</v>
      </c>
      <c r="I10" s="423">
        <v>225000</v>
      </c>
      <c r="J10" s="290">
        <v>2</v>
      </c>
      <c r="K10" s="414"/>
    </row>
    <row r="11" spans="1:11" s="404" customFormat="1" ht="12" customHeight="1" x14ac:dyDescent="0.2">
      <c r="A11" s="290">
        <v>3</v>
      </c>
      <c r="B11" s="423">
        <v>96788</v>
      </c>
      <c r="C11" s="423">
        <v>122081</v>
      </c>
      <c r="D11" s="423">
        <v>130000</v>
      </c>
      <c r="E11" s="290">
        <v>3</v>
      </c>
      <c r="F11" s="334" t="s">
        <v>59</v>
      </c>
      <c r="G11" s="423">
        <v>128000</v>
      </c>
      <c r="H11" s="423">
        <v>128000</v>
      </c>
      <c r="I11" s="423">
        <v>128000</v>
      </c>
      <c r="J11" s="290">
        <v>3</v>
      </c>
      <c r="K11" s="414"/>
    </row>
    <row r="12" spans="1:11" s="404" customFormat="1" ht="12" customHeight="1" x14ac:dyDescent="0.2">
      <c r="A12" s="290">
        <v>4</v>
      </c>
      <c r="B12" s="423"/>
      <c r="C12" s="423"/>
      <c r="D12" s="423"/>
      <c r="E12" s="290">
        <v>4</v>
      </c>
      <c r="F12" s="334"/>
      <c r="G12" s="423"/>
      <c r="H12" s="423"/>
      <c r="I12" s="423"/>
      <c r="J12" s="290">
        <v>4</v>
      </c>
      <c r="K12" s="414"/>
    </row>
    <row r="13" spans="1:11" s="404" customFormat="1" ht="12" customHeight="1" x14ac:dyDescent="0.2">
      <c r="A13" s="290">
        <v>5</v>
      </c>
      <c r="B13" s="423"/>
      <c r="C13" s="423"/>
      <c r="D13" s="423"/>
      <c r="E13" s="290">
        <v>5</v>
      </c>
      <c r="F13" s="334"/>
      <c r="G13" s="423"/>
      <c r="H13" s="423"/>
      <c r="I13" s="423"/>
      <c r="J13" s="290">
        <v>5</v>
      </c>
      <c r="K13" s="414"/>
    </row>
    <row r="14" spans="1:11" s="404" customFormat="1" ht="12" customHeight="1" x14ac:dyDescent="0.2">
      <c r="A14" s="290">
        <v>6</v>
      </c>
      <c r="B14" s="423"/>
      <c r="C14" s="423"/>
      <c r="D14" s="423"/>
      <c r="E14" s="290">
        <v>6</v>
      </c>
      <c r="F14" s="334"/>
      <c r="G14" s="423"/>
      <c r="H14" s="423"/>
      <c r="I14" s="423"/>
      <c r="J14" s="290">
        <v>6</v>
      </c>
      <c r="K14" s="414"/>
    </row>
    <row r="15" spans="1:11" s="404" customFormat="1" ht="12" customHeight="1" x14ac:dyDescent="0.2">
      <c r="A15" s="290">
        <v>7</v>
      </c>
      <c r="B15" s="423"/>
      <c r="C15" s="423"/>
      <c r="D15" s="423"/>
      <c r="E15" s="290">
        <v>7</v>
      </c>
      <c r="F15" s="334"/>
      <c r="G15" s="423"/>
      <c r="H15" s="423"/>
      <c r="I15" s="423"/>
      <c r="J15" s="290">
        <v>7</v>
      </c>
      <c r="K15" s="414"/>
    </row>
    <row r="16" spans="1:11" s="406" customFormat="1" ht="12.75" x14ac:dyDescent="0.2">
      <c r="A16" s="290">
        <v>8</v>
      </c>
      <c r="B16" s="412">
        <f>SUM(B10:B15)</f>
        <v>287625</v>
      </c>
      <c r="C16" s="412">
        <f>SUM(C10:C15)</f>
        <v>331520</v>
      </c>
      <c r="D16" s="412">
        <f>SUM(D10:D15)</f>
        <v>339000</v>
      </c>
      <c r="E16" s="290">
        <v>8</v>
      </c>
      <c r="F16" s="413" t="s">
        <v>60</v>
      </c>
      <c r="G16" s="412">
        <f>SUM(G10:G15)</f>
        <v>353000</v>
      </c>
      <c r="H16" s="412">
        <f>SUM(H10:H15)</f>
        <v>353000</v>
      </c>
      <c r="I16" s="412">
        <f>SUM(I10:I15)</f>
        <v>353000</v>
      </c>
      <c r="J16" s="290">
        <v>8</v>
      </c>
      <c r="K16" s="407"/>
    </row>
    <row r="17" spans="1:11" s="406" customFormat="1" ht="12.75" x14ac:dyDescent="0.2">
      <c r="A17" s="290">
        <v>9</v>
      </c>
      <c r="B17" s="421">
        <v>5.47</v>
      </c>
      <c r="C17" s="425">
        <v>6</v>
      </c>
      <c r="D17" s="425">
        <v>6</v>
      </c>
      <c r="E17" s="290">
        <v>9</v>
      </c>
      <c r="F17" s="413" t="s">
        <v>61</v>
      </c>
      <c r="G17" s="425">
        <v>6</v>
      </c>
      <c r="H17" s="425">
        <v>6</v>
      </c>
      <c r="I17" s="425">
        <v>6</v>
      </c>
      <c r="J17" s="290">
        <v>9</v>
      </c>
      <c r="K17" s="407"/>
    </row>
    <row r="18" spans="1:11" s="404" customFormat="1" ht="12" customHeight="1" x14ac:dyDescent="0.2">
      <c r="A18" s="310">
        <v>10</v>
      </c>
      <c r="B18" s="287"/>
      <c r="C18" s="287"/>
      <c r="D18" s="287"/>
      <c r="E18" s="310">
        <v>10</v>
      </c>
      <c r="F18" s="290" t="s">
        <v>62</v>
      </c>
      <c r="G18" s="632"/>
      <c r="H18" s="632"/>
      <c r="I18" s="632"/>
      <c r="J18" s="310">
        <v>10</v>
      </c>
      <c r="K18" s="414"/>
    </row>
    <row r="19" spans="1:11" s="404" customFormat="1" ht="12" customHeight="1" x14ac:dyDescent="0.2">
      <c r="A19" s="290">
        <v>11</v>
      </c>
      <c r="B19" s="423">
        <v>1585</v>
      </c>
      <c r="C19" s="423">
        <v>1852</v>
      </c>
      <c r="D19" s="423">
        <v>2000</v>
      </c>
      <c r="E19" s="290">
        <v>11</v>
      </c>
      <c r="F19" s="334" t="s">
        <v>63</v>
      </c>
      <c r="G19" s="423">
        <v>2500</v>
      </c>
      <c r="H19" s="423">
        <v>2500</v>
      </c>
      <c r="I19" s="423">
        <v>2500</v>
      </c>
      <c r="J19" s="290">
        <v>11</v>
      </c>
      <c r="K19" s="414"/>
    </row>
    <row r="20" spans="1:11" s="404" customFormat="1" ht="12" customHeight="1" x14ac:dyDescent="0.2">
      <c r="A20" s="290">
        <v>12</v>
      </c>
      <c r="B20" s="423">
        <v>15070</v>
      </c>
      <c r="C20" s="423">
        <v>15126</v>
      </c>
      <c r="D20" s="423">
        <v>15000</v>
      </c>
      <c r="E20" s="290">
        <v>12</v>
      </c>
      <c r="F20" s="334" t="s">
        <v>79</v>
      </c>
      <c r="G20" s="423">
        <v>17000</v>
      </c>
      <c r="H20" s="423">
        <v>17000</v>
      </c>
      <c r="I20" s="423">
        <v>17000</v>
      </c>
      <c r="J20" s="290">
        <v>12</v>
      </c>
      <c r="K20" s="414"/>
    </row>
    <row r="21" spans="1:11" s="404" customFormat="1" ht="12" customHeight="1" x14ac:dyDescent="0.2">
      <c r="A21" s="290">
        <v>13</v>
      </c>
      <c r="B21" s="423">
        <v>127</v>
      </c>
      <c r="C21" s="423">
        <v>114</v>
      </c>
      <c r="D21" s="423">
        <v>150</v>
      </c>
      <c r="E21" s="290">
        <v>13</v>
      </c>
      <c r="F21" s="334" t="s">
        <v>102</v>
      </c>
      <c r="G21" s="423">
        <v>150</v>
      </c>
      <c r="H21" s="423">
        <v>150</v>
      </c>
      <c r="I21" s="423">
        <v>150</v>
      </c>
      <c r="J21" s="290">
        <v>13</v>
      </c>
      <c r="K21" s="414"/>
    </row>
    <row r="22" spans="1:11" s="404" customFormat="1" ht="12" customHeight="1" x14ac:dyDescent="0.2">
      <c r="A22" s="290">
        <v>14</v>
      </c>
      <c r="B22" s="423">
        <v>4825</v>
      </c>
      <c r="C22" s="423">
        <v>4533</v>
      </c>
      <c r="D22" s="423">
        <v>5000</v>
      </c>
      <c r="E22" s="290">
        <v>14</v>
      </c>
      <c r="F22" s="334" t="s">
        <v>103</v>
      </c>
      <c r="G22" s="423">
        <v>5000</v>
      </c>
      <c r="H22" s="423">
        <v>5000</v>
      </c>
      <c r="I22" s="423">
        <v>5000</v>
      </c>
      <c r="J22" s="290">
        <v>14</v>
      </c>
      <c r="K22" s="414"/>
    </row>
    <row r="23" spans="1:11" s="404" customFormat="1" ht="12" customHeight="1" x14ac:dyDescent="0.2">
      <c r="A23" s="290">
        <v>15</v>
      </c>
      <c r="B23" s="423">
        <v>1609</v>
      </c>
      <c r="C23" s="423">
        <v>2446</v>
      </c>
      <c r="D23" s="423">
        <v>1800</v>
      </c>
      <c r="E23" s="290">
        <v>15</v>
      </c>
      <c r="F23" s="334" t="s">
        <v>82</v>
      </c>
      <c r="G23" s="423">
        <v>2500</v>
      </c>
      <c r="H23" s="423">
        <v>2500</v>
      </c>
      <c r="I23" s="423">
        <v>2500</v>
      </c>
      <c r="J23" s="290">
        <v>15</v>
      </c>
      <c r="K23" s="414"/>
    </row>
    <row r="24" spans="1:11" s="404" customFormat="1" ht="12" customHeight="1" x14ac:dyDescent="0.2">
      <c r="A24" s="290">
        <v>16</v>
      </c>
      <c r="B24" s="423">
        <v>3432</v>
      </c>
      <c r="C24" s="423">
        <v>3420</v>
      </c>
      <c r="D24" s="423">
        <v>4000</v>
      </c>
      <c r="E24" s="290">
        <v>16</v>
      </c>
      <c r="F24" s="334" t="s">
        <v>98</v>
      </c>
      <c r="G24" s="423">
        <v>4500</v>
      </c>
      <c r="H24" s="423">
        <v>4500</v>
      </c>
      <c r="I24" s="423">
        <v>4500</v>
      </c>
      <c r="J24" s="290">
        <v>16</v>
      </c>
      <c r="K24" s="414"/>
    </row>
    <row r="25" spans="1:11" s="404" customFormat="1" ht="12" customHeight="1" x14ac:dyDescent="0.2">
      <c r="A25" s="290">
        <v>17</v>
      </c>
      <c r="B25" s="423"/>
      <c r="C25" s="423"/>
      <c r="D25" s="423"/>
      <c r="E25" s="290">
        <v>17</v>
      </c>
      <c r="F25" s="334"/>
      <c r="G25" s="423"/>
      <c r="H25" s="423"/>
      <c r="I25" s="423"/>
      <c r="J25" s="290">
        <v>17</v>
      </c>
      <c r="K25" s="414"/>
    </row>
    <row r="26" spans="1:11" s="404" customFormat="1" ht="12" customHeight="1" x14ac:dyDescent="0.2">
      <c r="A26" s="290">
        <v>18</v>
      </c>
      <c r="B26" s="423"/>
      <c r="C26" s="423"/>
      <c r="D26" s="423"/>
      <c r="E26" s="290">
        <v>18</v>
      </c>
      <c r="F26" s="334"/>
      <c r="G26" s="423"/>
      <c r="H26" s="423"/>
      <c r="I26" s="423"/>
      <c r="J26" s="290">
        <v>18</v>
      </c>
      <c r="K26" s="414"/>
    </row>
    <row r="27" spans="1:11" s="404" customFormat="1" ht="12" customHeight="1" x14ac:dyDescent="0.2">
      <c r="A27" s="290">
        <v>19</v>
      </c>
      <c r="B27" s="423"/>
      <c r="C27" s="423"/>
      <c r="D27" s="423"/>
      <c r="E27" s="290">
        <v>19</v>
      </c>
      <c r="F27" s="334"/>
      <c r="G27" s="423"/>
      <c r="H27" s="423"/>
      <c r="I27" s="423"/>
      <c r="J27" s="290">
        <v>19</v>
      </c>
      <c r="K27" s="414"/>
    </row>
    <row r="28" spans="1:11" s="404" customFormat="1" ht="12" customHeight="1" x14ac:dyDescent="0.2">
      <c r="A28" s="290">
        <v>20</v>
      </c>
      <c r="B28" s="423"/>
      <c r="C28" s="423"/>
      <c r="D28" s="423"/>
      <c r="E28" s="290">
        <v>20</v>
      </c>
      <c r="F28" s="334"/>
      <c r="G28" s="423"/>
      <c r="H28" s="423"/>
      <c r="I28" s="423"/>
      <c r="J28" s="290">
        <v>20</v>
      </c>
      <c r="K28" s="414"/>
    </row>
    <row r="29" spans="1:11" s="404" customFormat="1" ht="12" customHeight="1" x14ac:dyDescent="0.2">
      <c r="A29" s="290">
        <v>21</v>
      </c>
      <c r="B29" s="423"/>
      <c r="C29" s="423"/>
      <c r="D29" s="423"/>
      <c r="E29" s="290">
        <v>21</v>
      </c>
      <c r="F29" s="334"/>
      <c r="G29" s="423"/>
      <c r="H29" s="423"/>
      <c r="I29" s="423"/>
      <c r="J29" s="290">
        <v>21</v>
      </c>
      <c r="K29" s="414"/>
    </row>
    <row r="30" spans="1:11" s="404" customFormat="1" ht="12.6" customHeight="1" x14ac:dyDescent="0.2">
      <c r="A30" s="290">
        <v>22</v>
      </c>
      <c r="B30" s="423"/>
      <c r="C30" s="423"/>
      <c r="D30" s="423"/>
      <c r="E30" s="290">
        <v>22</v>
      </c>
      <c r="F30" s="334"/>
      <c r="G30" s="423"/>
      <c r="H30" s="423"/>
      <c r="I30" s="423"/>
      <c r="J30" s="290">
        <v>22</v>
      </c>
      <c r="K30" s="414"/>
    </row>
    <row r="31" spans="1:11" s="404" customFormat="1" ht="12" customHeight="1" x14ac:dyDescent="0.2">
      <c r="A31" s="290">
        <v>23</v>
      </c>
      <c r="B31" s="423"/>
      <c r="C31" s="423"/>
      <c r="D31" s="423"/>
      <c r="E31" s="290">
        <v>23</v>
      </c>
      <c r="F31" s="334"/>
      <c r="G31" s="423"/>
      <c r="H31" s="423"/>
      <c r="I31" s="423"/>
      <c r="J31" s="290">
        <v>23</v>
      </c>
      <c r="K31" s="414"/>
    </row>
    <row r="32" spans="1:11" s="404" customFormat="1" ht="12" customHeight="1" x14ac:dyDescent="0.2">
      <c r="A32" s="290">
        <v>24</v>
      </c>
      <c r="B32" s="423"/>
      <c r="C32" s="423"/>
      <c r="D32" s="423"/>
      <c r="E32" s="290">
        <v>24</v>
      </c>
      <c r="F32" s="334"/>
      <c r="G32" s="423"/>
      <c r="H32" s="423"/>
      <c r="I32" s="423"/>
      <c r="J32" s="290">
        <v>24</v>
      </c>
      <c r="K32" s="414"/>
    </row>
    <row r="33" spans="1:11" s="404" customFormat="1" ht="12" customHeight="1" x14ac:dyDescent="0.2">
      <c r="A33" s="290">
        <v>25</v>
      </c>
      <c r="B33" s="423"/>
      <c r="C33" s="423"/>
      <c r="D33" s="423"/>
      <c r="E33" s="290">
        <v>25</v>
      </c>
      <c r="F33" s="334"/>
      <c r="G33" s="423"/>
      <c r="H33" s="423"/>
      <c r="I33" s="423"/>
      <c r="J33" s="290">
        <v>25</v>
      </c>
      <c r="K33" s="414"/>
    </row>
    <row r="34" spans="1:11" s="404" customFormat="1" ht="12" customHeight="1" x14ac:dyDescent="0.2">
      <c r="A34" s="290">
        <v>26</v>
      </c>
      <c r="B34" s="423"/>
      <c r="C34" s="423"/>
      <c r="D34" s="423"/>
      <c r="E34" s="290">
        <v>26</v>
      </c>
      <c r="F34" s="334"/>
      <c r="G34" s="423"/>
      <c r="H34" s="423"/>
      <c r="I34" s="423"/>
      <c r="J34" s="290">
        <v>26</v>
      </c>
      <c r="K34" s="414"/>
    </row>
    <row r="35" spans="1:11" s="406" customFormat="1" ht="12.75" x14ac:dyDescent="0.2">
      <c r="A35" s="290">
        <v>27</v>
      </c>
      <c r="B35" s="412">
        <f>SUM(B19:B34)</f>
        <v>26648</v>
      </c>
      <c r="C35" s="412">
        <f>SUM(C19:C34)</f>
        <v>27491</v>
      </c>
      <c r="D35" s="412">
        <f>SUM(D19:D34)</f>
        <v>27950</v>
      </c>
      <c r="E35" s="290">
        <v>27</v>
      </c>
      <c r="F35" s="413" t="s">
        <v>68</v>
      </c>
      <c r="G35" s="412">
        <f>SUM(G19:G34)</f>
        <v>31650</v>
      </c>
      <c r="H35" s="412">
        <f>SUM(H19:H34)</f>
        <v>31650</v>
      </c>
      <c r="I35" s="412">
        <f>SUM(I19:I34)</f>
        <v>31650</v>
      </c>
      <c r="J35" s="290">
        <v>27</v>
      </c>
      <c r="K35" s="407"/>
    </row>
    <row r="36" spans="1:11" s="404" customFormat="1" ht="12" customHeight="1" x14ac:dyDescent="0.2">
      <c r="A36" s="310">
        <v>28</v>
      </c>
      <c r="B36" s="287"/>
      <c r="C36" s="287"/>
      <c r="D36" s="287"/>
      <c r="E36" s="310">
        <v>28</v>
      </c>
      <c r="F36" s="290" t="s">
        <v>69</v>
      </c>
      <c r="G36" s="287"/>
      <c r="H36" s="287"/>
      <c r="I36" s="287"/>
      <c r="J36" s="310">
        <v>28</v>
      </c>
      <c r="K36" s="414"/>
    </row>
    <row r="37" spans="1:11" s="404" customFormat="1" ht="12" customHeight="1" x14ac:dyDescent="0.2">
      <c r="A37" s="290">
        <v>29</v>
      </c>
      <c r="B37" s="423">
        <v>0</v>
      </c>
      <c r="C37" s="423">
        <v>0</v>
      </c>
      <c r="D37" s="423">
        <v>0</v>
      </c>
      <c r="E37" s="290">
        <v>29</v>
      </c>
      <c r="F37" s="334" t="s">
        <v>70</v>
      </c>
      <c r="G37" s="423">
        <v>15000</v>
      </c>
      <c r="H37" s="423">
        <v>10000</v>
      </c>
      <c r="I37" s="423">
        <v>10000</v>
      </c>
      <c r="J37" s="290">
        <v>29</v>
      </c>
      <c r="K37" s="414"/>
    </row>
    <row r="38" spans="1:11" s="404" customFormat="1" ht="12" customHeight="1" x14ac:dyDescent="0.2">
      <c r="A38" s="290">
        <v>30</v>
      </c>
      <c r="B38" s="423">
        <v>18377</v>
      </c>
      <c r="C38" s="423">
        <v>20123</v>
      </c>
      <c r="D38" s="423">
        <v>30000</v>
      </c>
      <c r="E38" s="290">
        <v>30</v>
      </c>
      <c r="F38" s="334" t="s">
        <v>104</v>
      </c>
      <c r="G38" s="423">
        <v>30000</v>
      </c>
      <c r="H38" s="423">
        <v>30000</v>
      </c>
      <c r="I38" s="423">
        <v>30000</v>
      </c>
      <c r="J38" s="290">
        <v>30</v>
      </c>
      <c r="K38" s="414"/>
    </row>
    <row r="39" spans="1:11" s="404" customFormat="1" ht="12" customHeight="1" x14ac:dyDescent="0.2">
      <c r="A39" s="290">
        <v>31</v>
      </c>
      <c r="B39" s="423"/>
      <c r="C39" s="423"/>
      <c r="D39" s="423"/>
      <c r="E39" s="290">
        <v>31</v>
      </c>
      <c r="F39" s="334"/>
      <c r="G39" s="423"/>
      <c r="H39" s="423"/>
      <c r="I39" s="423"/>
      <c r="J39" s="290">
        <v>31</v>
      </c>
      <c r="K39" s="414"/>
    </row>
    <row r="40" spans="1:11" s="404" customFormat="1" ht="12" customHeight="1" x14ac:dyDescent="0.2">
      <c r="A40" s="290">
        <v>32</v>
      </c>
      <c r="B40" s="423"/>
      <c r="C40" s="423"/>
      <c r="D40" s="423"/>
      <c r="E40" s="290">
        <v>32</v>
      </c>
      <c r="F40" s="334"/>
      <c r="G40" s="423"/>
      <c r="H40" s="423"/>
      <c r="I40" s="423"/>
      <c r="J40" s="290">
        <v>32</v>
      </c>
      <c r="K40" s="414"/>
    </row>
    <row r="41" spans="1:11" s="404" customFormat="1" ht="12" customHeight="1" x14ac:dyDescent="0.2">
      <c r="A41" s="290">
        <v>33</v>
      </c>
      <c r="B41" s="423"/>
      <c r="C41" s="423"/>
      <c r="D41" s="423"/>
      <c r="E41" s="290">
        <v>33</v>
      </c>
      <c r="F41" s="334"/>
      <c r="G41" s="423"/>
      <c r="H41" s="423"/>
      <c r="I41" s="423"/>
      <c r="J41" s="290">
        <v>33</v>
      </c>
      <c r="K41" s="414"/>
    </row>
    <row r="42" spans="1:11" s="404" customFormat="1" ht="12" customHeight="1" x14ac:dyDescent="0.2">
      <c r="A42" s="290">
        <v>34</v>
      </c>
      <c r="B42" s="423"/>
      <c r="C42" s="423"/>
      <c r="D42" s="423"/>
      <c r="E42" s="290">
        <v>34</v>
      </c>
      <c r="F42" s="334"/>
      <c r="G42" s="423"/>
      <c r="H42" s="423"/>
      <c r="I42" s="423"/>
      <c r="J42" s="290">
        <v>34</v>
      </c>
      <c r="K42" s="414"/>
    </row>
    <row r="43" spans="1:11" s="406" customFormat="1" ht="12.75" x14ac:dyDescent="0.2">
      <c r="A43" s="411">
        <v>35</v>
      </c>
      <c r="B43" s="412">
        <f>SUM(B37:B42)</f>
        <v>18377</v>
      </c>
      <c r="C43" s="412">
        <f>SUM(C37:C42)</f>
        <v>20123</v>
      </c>
      <c r="D43" s="412">
        <f>SUM(D37:D42)</f>
        <v>30000</v>
      </c>
      <c r="E43" s="411">
        <v>35</v>
      </c>
      <c r="F43" s="413" t="s">
        <v>72</v>
      </c>
      <c r="G43" s="412">
        <f>SUM(G37:G42)</f>
        <v>45000</v>
      </c>
      <c r="H43" s="412">
        <f>SUM(H37:H42)</f>
        <v>40000</v>
      </c>
      <c r="I43" s="412">
        <f>SUM(I37:I42)</f>
        <v>40000</v>
      </c>
      <c r="J43" s="411">
        <v>35</v>
      </c>
      <c r="K43" s="407"/>
    </row>
    <row r="44" spans="1:11" s="406" customFormat="1" ht="16.5" customHeight="1" thickBot="1" x14ac:dyDescent="0.25">
      <c r="A44" s="411">
        <v>36</v>
      </c>
      <c r="B44" s="409">
        <f>B16+B35+B43</f>
        <v>332650</v>
      </c>
      <c r="C44" s="409">
        <f>C16+C35+C43</f>
        <v>379134</v>
      </c>
      <c r="D44" s="409">
        <f>D16+D35+D43</f>
        <v>396950</v>
      </c>
      <c r="E44" s="408">
        <v>36</v>
      </c>
      <c r="F44" s="410" t="s">
        <v>73</v>
      </c>
      <c r="G44" s="409">
        <f>G16+G35+G43</f>
        <v>429650</v>
      </c>
      <c r="H44" s="409">
        <f>H16+H35+H43</f>
        <v>424650</v>
      </c>
      <c r="I44" s="409">
        <f>I16+I35+I43</f>
        <v>424650</v>
      </c>
      <c r="J44" s="408">
        <v>36</v>
      </c>
      <c r="K44" s="407"/>
    </row>
    <row r="45" spans="1:11" s="404" customFormat="1" ht="6" customHeight="1" x14ac:dyDescent="0.25">
      <c r="A45" s="298"/>
      <c r="B45" s="405"/>
      <c r="C45" s="278"/>
      <c r="D45" s="275"/>
      <c r="E45" s="350"/>
      <c r="F45" s="275"/>
      <c r="G45" s="275"/>
      <c r="H45" s="275"/>
      <c r="I45" s="275"/>
      <c r="J45" s="298"/>
    </row>
    <row r="46" spans="1:11" s="404" customFormat="1" ht="12" customHeight="1" x14ac:dyDescent="0.25">
      <c r="A46" s="954" t="s">
        <v>74</v>
      </c>
      <c r="B46" s="959"/>
      <c r="C46" s="959"/>
      <c r="D46" s="275"/>
      <c r="E46" s="350"/>
      <c r="F46" s="275"/>
      <c r="G46" s="275"/>
      <c r="H46" s="275"/>
      <c r="I46" s="275"/>
      <c r="J46" s="298"/>
    </row>
    <row r="47" spans="1:11" s="404" customFormat="1" ht="19.899999999999999" hidden="1" customHeight="1" x14ac:dyDescent="0.25">
      <c r="A47" s="298"/>
      <c r="B47" s="278"/>
      <c r="C47" s="278"/>
      <c r="D47" s="275"/>
      <c r="E47" s="350"/>
      <c r="F47" s="275"/>
      <c r="G47" s="275"/>
      <c r="H47" s="275"/>
      <c r="I47" s="275"/>
      <c r="J47" s="298"/>
    </row>
    <row r="48" spans="1:11" ht="15.75" hidden="1" x14ac:dyDescent="0.25">
      <c r="A48" s="351"/>
      <c r="B48" s="349"/>
      <c r="C48" s="352"/>
      <c r="D48" s="349"/>
      <c r="E48" s="351"/>
      <c r="F48" s="349"/>
      <c r="G48" s="349"/>
      <c r="H48" s="349"/>
      <c r="I48" s="349"/>
      <c r="J48" s="351"/>
    </row>
    <row r="49" spans="1:10" ht="15" hidden="1" x14ac:dyDescent="0.25">
      <c r="A49" s="952"/>
      <c r="B49" s="959"/>
      <c r="C49" s="959"/>
      <c r="D49" s="349"/>
      <c r="E49" s="351"/>
      <c r="F49" s="349"/>
      <c r="G49" s="349"/>
      <c r="H49" s="349"/>
      <c r="I49" s="349"/>
      <c r="J49" s="351"/>
    </row>
    <row r="50" spans="1:10" ht="15.75" hidden="1" x14ac:dyDescent="0.25"/>
    <row r="51" spans="1:10" ht="15.75" hidden="1" x14ac:dyDescent="0.25"/>
    <row r="52" spans="1:10" ht="15.75" hidden="1" x14ac:dyDescent="0.25"/>
    <row r="53" spans="1:10" ht="15.75" hidden="1" x14ac:dyDescent="0.25"/>
    <row r="54" spans="1:10" ht="15.75" hidden="1" x14ac:dyDescent="0.25"/>
    <row r="55" spans="1:10" ht="15.75" hidden="1" x14ac:dyDescent="0.25"/>
    <row r="56" spans="1:10" ht="15.75" hidden="1" x14ac:dyDescent="0.25"/>
    <row r="57" spans="1:10" ht="15.75" hidden="1" x14ac:dyDescent="0.25"/>
    <row r="58" spans="1:10" ht="15.75" hidden="1" x14ac:dyDescent="0.25"/>
    <row r="59" spans="1:10" ht="15.75" hidden="1" x14ac:dyDescent="0.25"/>
    <row r="60" spans="1:10" ht="15.75" hidden="1" x14ac:dyDescent="0.25"/>
    <row r="61" spans="1:10" ht="15.75" hidden="1" x14ac:dyDescent="0.25"/>
    <row r="62" spans="1:10" ht="15.75" hidden="1" x14ac:dyDescent="0.25"/>
    <row r="63" spans="1:10" ht="15.75" hidden="1" x14ac:dyDescent="0.25"/>
    <row r="64" spans="1:10" ht="15.75" hidden="1" x14ac:dyDescent="0.25"/>
    <row r="65" ht="15.75" hidden="1" x14ac:dyDescent="0.25"/>
    <row r="66" ht="15.75" hidden="1" x14ac:dyDescent="0.25"/>
    <row r="67" ht="15.75" hidden="1" x14ac:dyDescent="0.25"/>
    <row r="68" ht="15.75" hidden="1" x14ac:dyDescent="0.25"/>
    <row r="69" ht="15.75" hidden="1" x14ac:dyDescent="0.25"/>
    <row r="70" ht="15.75" hidden="1" x14ac:dyDescent="0.25"/>
    <row r="71" ht="15.75" hidden="1" x14ac:dyDescent="0.25"/>
    <row r="72" ht="15.75" hidden="1" x14ac:dyDescent="0.25"/>
    <row r="73" ht="15.75" hidden="1" x14ac:dyDescent="0.25"/>
    <row r="74" ht="15.75" hidden="1" x14ac:dyDescent="0.25"/>
    <row r="75" ht="15.75" hidden="1" x14ac:dyDescent="0.25"/>
    <row r="76" ht="15.75" hidden="1" x14ac:dyDescent="0.25"/>
    <row r="77" ht="15.75" hidden="1" x14ac:dyDescent="0.25"/>
    <row r="78" ht="15.75" hidden="1" x14ac:dyDescent="0.25"/>
    <row r="79" ht="15.75" hidden="1" x14ac:dyDescent="0.25"/>
    <row r="80" ht="15.75" hidden="1" x14ac:dyDescent="0.25"/>
    <row r="81" ht="15.75" hidden="1" x14ac:dyDescent="0.25"/>
    <row r="82" ht="15.75" hidden="1" x14ac:dyDescent="0.25"/>
    <row r="83" ht="15.75" hidden="1" x14ac:dyDescent="0.25"/>
    <row r="84" ht="15.75" hidden="1" x14ac:dyDescent="0.25"/>
    <row r="85" ht="15.75" hidden="1" x14ac:dyDescent="0.25"/>
    <row r="86" ht="15.75" hidden="1" x14ac:dyDescent="0.25"/>
    <row r="87" ht="15.75" hidden="1" x14ac:dyDescent="0.25"/>
    <row r="88" ht="15.75" hidden="1" x14ac:dyDescent="0.25"/>
    <row r="89" ht="15.75" hidden="1" x14ac:dyDescent="0.25"/>
    <row r="90" ht="15.75" hidden="1" x14ac:dyDescent="0.25"/>
    <row r="91" ht="15.75" hidden="1" x14ac:dyDescent="0.25"/>
    <row r="92" ht="15.75" hidden="1" x14ac:dyDescent="0.25"/>
    <row r="93" ht="15.75" hidden="1" x14ac:dyDescent="0.25"/>
    <row r="94" ht="15.75" hidden="1" x14ac:dyDescent="0.25"/>
    <row r="95" ht="15.75" hidden="1" x14ac:dyDescent="0.25"/>
    <row r="96" ht="15.75" hidden="1" x14ac:dyDescent="0.25"/>
    <row r="97" ht="15.75" hidden="1" x14ac:dyDescent="0.25"/>
    <row r="98" ht="15.75" hidden="1" x14ac:dyDescent="0.25"/>
    <row r="99" ht="15.75" hidden="1" x14ac:dyDescent="0.25"/>
    <row r="100" ht="15.75" hidden="1" x14ac:dyDescent="0.25"/>
    <row r="101" ht="15.75" hidden="1" x14ac:dyDescent="0.25"/>
    <row r="102" ht="15.75" hidden="1" x14ac:dyDescent="0.25"/>
    <row r="103" ht="15.75" hidden="1" x14ac:dyDescent="0.25"/>
    <row r="104" ht="15.75" hidden="1" x14ac:dyDescent="0.25"/>
    <row r="105" ht="15.75" hidden="1" x14ac:dyDescent="0.25"/>
    <row r="106" ht="15.75" hidden="1" x14ac:dyDescent="0.25"/>
    <row r="107" ht="15.75" hidden="1" x14ac:dyDescent="0.25"/>
    <row r="108" ht="15.75" hidden="1" x14ac:dyDescent="0.25"/>
    <row r="109" ht="15.75" hidden="1" x14ac:dyDescent="0.25"/>
    <row r="110" ht="15.75" hidden="1" x14ac:dyDescent="0.25"/>
    <row r="111" ht="15.75" hidden="1" x14ac:dyDescent="0.25"/>
    <row r="112" ht="15.75" hidden="1" x14ac:dyDescent="0.25"/>
    <row r="113" ht="15.75" hidden="1" x14ac:dyDescent="0.25"/>
    <row r="114" ht="15.75" hidden="1" x14ac:dyDescent="0.25"/>
    <row r="115" ht="15.75" hidden="1" x14ac:dyDescent="0.25"/>
    <row r="116" ht="15.75" hidden="1" x14ac:dyDescent="0.25"/>
    <row r="117" ht="15.75" hidden="1" x14ac:dyDescent="0.25"/>
    <row r="118" ht="15.75" hidden="1" x14ac:dyDescent="0.25"/>
    <row r="119" ht="15.75" hidden="1" x14ac:dyDescent="0.25"/>
    <row r="120" ht="15.75" hidden="1" x14ac:dyDescent="0.25"/>
    <row r="121" ht="15.75" hidden="1" x14ac:dyDescent="0.25"/>
    <row r="122" ht="15.75" hidden="1" x14ac:dyDescent="0.25"/>
    <row r="123" ht="15.75" hidden="1" x14ac:dyDescent="0.25"/>
    <row r="124" ht="15.75" hidden="1" x14ac:dyDescent="0.25"/>
    <row r="125" ht="15.75" hidden="1" x14ac:dyDescent="0.25"/>
    <row r="126" ht="15.75" hidden="1" x14ac:dyDescent="0.25"/>
    <row r="127" ht="15.75" hidden="1" x14ac:dyDescent="0.25"/>
    <row r="128" ht="15.75" hidden="1" x14ac:dyDescent="0.25"/>
    <row r="129" ht="15.75" hidden="1" x14ac:dyDescent="0.25"/>
    <row r="130" ht="15.75" hidden="1" x14ac:dyDescent="0.25"/>
    <row r="131" ht="15.75" hidden="1" x14ac:dyDescent="0.25"/>
    <row r="132" ht="15.75" hidden="1" x14ac:dyDescent="0.25"/>
    <row r="133" ht="15.75" hidden="1" x14ac:dyDescent="0.25"/>
    <row r="134" ht="15.75" hidden="1" x14ac:dyDescent="0.25"/>
    <row r="135" ht="15.75" hidden="1" x14ac:dyDescent="0.25"/>
    <row r="136" ht="15.75" hidden="1" x14ac:dyDescent="0.25"/>
    <row r="137" ht="15.75" hidden="1" x14ac:dyDescent="0.25"/>
    <row r="138" ht="15.75" hidden="1" x14ac:dyDescent="0.25"/>
    <row r="139" ht="15.75" hidden="1" x14ac:dyDescent="0.25"/>
    <row r="140" ht="15.75" hidden="1" x14ac:dyDescent="0.25"/>
    <row r="141" ht="15.75" hidden="1" x14ac:dyDescent="0.25"/>
    <row r="142" ht="15.75" hidden="1" x14ac:dyDescent="0.25"/>
    <row r="143" ht="15.75" hidden="1" x14ac:dyDescent="0.25"/>
    <row r="144" ht="15.75" hidden="1" x14ac:dyDescent="0.25"/>
    <row r="145" ht="15.75" hidden="1" x14ac:dyDescent="0.25"/>
    <row r="146" ht="15.75" hidden="1" x14ac:dyDescent="0.25"/>
    <row r="147" ht="15.75" hidden="1" x14ac:dyDescent="0.25"/>
    <row r="148" ht="15.75" hidden="1" x14ac:dyDescent="0.25"/>
    <row r="149" ht="15.75" hidden="1" x14ac:dyDescent="0.25"/>
    <row r="150" ht="15.75" hidden="1" x14ac:dyDescent="0.25"/>
    <row r="151" ht="15.75" hidden="1" x14ac:dyDescent="0.25"/>
    <row r="152" ht="15.75" hidden="1" x14ac:dyDescent="0.25"/>
    <row r="153" ht="15.75" hidden="1" x14ac:dyDescent="0.25"/>
    <row r="154" ht="15.75" hidden="1" x14ac:dyDescent="0.25"/>
    <row r="155" ht="15.75" hidden="1" x14ac:dyDescent="0.25"/>
    <row r="156" ht="15.75" hidden="1" x14ac:dyDescent="0.25"/>
    <row r="157" ht="15.75" hidden="1" x14ac:dyDescent="0.25"/>
    <row r="158" ht="15.75" hidden="1" x14ac:dyDescent="0.25"/>
    <row r="159" ht="15.75" hidden="1" x14ac:dyDescent="0.25"/>
    <row r="160" ht="15.75" hidden="1" x14ac:dyDescent="0.25"/>
    <row r="161" ht="15.75" hidden="1" x14ac:dyDescent="0.25"/>
    <row r="162" ht="15.75" hidden="1" x14ac:dyDescent="0.25"/>
    <row r="163" ht="15.75" hidden="1" x14ac:dyDescent="0.25"/>
    <row r="164" ht="15.75" hidden="1" x14ac:dyDescent="0.25"/>
    <row r="165" ht="15.75" hidden="1" x14ac:dyDescent="0.25"/>
    <row r="166" ht="15.75" hidden="1" x14ac:dyDescent="0.25"/>
    <row r="167" ht="15.75" hidden="1" x14ac:dyDescent="0.25"/>
    <row r="168" ht="15.75" hidden="1" x14ac:dyDescent="0.25"/>
    <row r="169" ht="15.75" hidden="1" x14ac:dyDescent="0.25"/>
    <row r="170" ht="15.75" hidden="1" x14ac:dyDescent="0.25"/>
    <row r="171" ht="15.75" hidden="1" x14ac:dyDescent="0.25"/>
    <row r="172" ht="15.75" hidden="1" x14ac:dyDescent="0.25"/>
    <row r="173" ht="15.75" hidden="1" x14ac:dyDescent="0.25"/>
    <row r="174" ht="15.75" hidden="1" x14ac:dyDescent="0.25"/>
    <row r="175" ht="15.75" hidden="1" x14ac:dyDescent="0.25"/>
    <row r="176" ht="15.75" hidden="1" x14ac:dyDescent="0.25"/>
    <row r="177" ht="15.75" hidden="1" x14ac:dyDescent="0.25"/>
    <row r="178" ht="15.75" hidden="1" x14ac:dyDescent="0.25"/>
    <row r="179" ht="15.75" hidden="1" x14ac:dyDescent="0.25"/>
    <row r="180" ht="15.75" hidden="1" x14ac:dyDescent="0.25"/>
    <row r="181" ht="15.75" hidden="1" x14ac:dyDescent="0.25"/>
    <row r="182" ht="15.75" hidden="1" x14ac:dyDescent="0.25"/>
    <row r="183" ht="15.75" hidden="1" x14ac:dyDescent="0.25"/>
    <row r="184" ht="15.75" hidden="1" x14ac:dyDescent="0.25"/>
    <row r="185" ht="15.75" hidden="1" x14ac:dyDescent="0.25"/>
    <row r="186" ht="15.75" hidden="1" x14ac:dyDescent="0.25"/>
    <row r="187" ht="15.75" hidden="1" x14ac:dyDescent="0.25"/>
    <row r="188" ht="15.75" hidden="1" x14ac:dyDescent="0.25"/>
    <row r="189" ht="15.75" hidden="1" x14ac:dyDescent="0.25"/>
    <row r="190" ht="15.75" hidden="1" x14ac:dyDescent="0.25"/>
    <row r="191" ht="15.75" hidden="1" x14ac:dyDescent="0.25"/>
    <row r="192" ht="15.75" hidden="1" x14ac:dyDescent="0.25"/>
    <row r="193" ht="15.75" hidden="1" x14ac:dyDescent="0.25"/>
    <row r="194" ht="15.75" hidden="1" x14ac:dyDescent="0.25"/>
    <row r="195" ht="15.75" hidden="1" x14ac:dyDescent="0.25"/>
    <row r="196" ht="15.75" hidden="1" x14ac:dyDescent="0.25"/>
    <row r="197" ht="15.75" hidden="1" x14ac:dyDescent="0.25"/>
    <row r="198" ht="15.75" hidden="1" x14ac:dyDescent="0.25"/>
    <row r="199" ht="15.75" hidden="1" x14ac:dyDescent="0.25"/>
    <row r="200" ht="15.75" hidden="1" x14ac:dyDescent="0.25"/>
    <row r="201" ht="15.75" hidden="1" x14ac:dyDescent="0.25"/>
    <row r="202" ht="15.75" hidden="1" x14ac:dyDescent="0.25"/>
    <row r="203" ht="15.75" hidden="1" x14ac:dyDescent="0.25"/>
    <row r="204" ht="15.75" hidden="1" x14ac:dyDescent="0.25"/>
    <row r="205" ht="15.75" hidden="1" x14ac:dyDescent="0.25"/>
    <row r="206" ht="15.75" hidden="1" x14ac:dyDescent="0.25"/>
    <row r="207" ht="15.75" hidden="1" x14ac:dyDescent="0.25"/>
    <row r="208" ht="15.75" hidden="1" x14ac:dyDescent="0.25"/>
    <row r="209" ht="15.75" hidden="1" x14ac:dyDescent="0.25"/>
    <row r="210" ht="15.75" hidden="1" x14ac:dyDescent="0.25"/>
    <row r="211" ht="15.75" hidden="1" x14ac:dyDescent="0.25"/>
    <row r="212" ht="15.75" hidden="1" x14ac:dyDescent="0.25"/>
    <row r="213" ht="15.75" hidden="1" x14ac:dyDescent="0.25"/>
    <row r="214" ht="15.75" hidden="1" x14ac:dyDescent="0.25"/>
    <row r="215" ht="15.75" hidden="1" x14ac:dyDescent="0.25"/>
    <row r="216" ht="15.75" hidden="1" x14ac:dyDescent="0.25"/>
    <row r="217" ht="15.75" hidden="1" x14ac:dyDescent="0.25"/>
    <row r="218" ht="15.75" hidden="1" x14ac:dyDescent="0.25"/>
    <row r="219" ht="15.75" hidden="1" x14ac:dyDescent="0.25"/>
    <row r="220" ht="15.75" hidden="1" x14ac:dyDescent="0.25"/>
    <row r="221" ht="15.75" hidden="1" x14ac:dyDescent="0.25"/>
    <row r="222" ht="15.75" hidden="1" x14ac:dyDescent="0.25"/>
    <row r="223" ht="15.75" hidden="1" x14ac:dyDescent="0.25"/>
    <row r="224" ht="15.75" hidden="1" x14ac:dyDescent="0.25"/>
    <row r="225" ht="15.75" hidden="1" x14ac:dyDescent="0.25"/>
    <row r="226" ht="15.75" hidden="1" x14ac:dyDescent="0.25"/>
    <row r="227" ht="15.75" hidden="1" x14ac:dyDescent="0.25"/>
    <row r="228" ht="15.75" hidden="1" x14ac:dyDescent="0.25"/>
    <row r="229" ht="15.75" hidden="1" x14ac:dyDescent="0.25"/>
    <row r="230" ht="15.75" hidden="1" x14ac:dyDescent="0.25"/>
    <row r="231" ht="15.75" hidden="1" x14ac:dyDescent="0.25"/>
    <row r="232" ht="15.75" hidden="1" x14ac:dyDescent="0.25"/>
    <row r="233" ht="15.75" hidden="1" x14ac:dyDescent="0.25"/>
    <row r="234" ht="15.75" hidden="1" x14ac:dyDescent="0.25"/>
    <row r="235" ht="15.75" hidden="1" x14ac:dyDescent="0.25"/>
    <row r="236" ht="15.75" hidden="1" x14ac:dyDescent="0.25"/>
    <row r="237" ht="15.75" hidden="1" x14ac:dyDescent="0.25"/>
    <row r="238" ht="15.75" hidden="1" x14ac:dyDescent="0.25"/>
    <row r="239" ht="15.75" hidden="1" x14ac:dyDescent="0.25"/>
    <row r="240" ht="15.75" hidden="1" x14ac:dyDescent="0.25"/>
    <row r="241" ht="15.75" hidden="1" x14ac:dyDescent="0.25"/>
    <row r="242" ht="15.75" hidden="1" x14ac:dyDescent="0.25"/>
    <row r="243" ht="15.75" hidden="1" x14ac:dyDescent="0.25"/>
    <row r="244" ht="15.75" hidden="1" x14ac:dyDescent="0.25"/>
    <row r="245" ht="15.75" hidden="1" x14ac:dyDescent="0.25"/>
    <row r="246" ht="15.75" hidden="1" x14ac:dyDescent="0.25"/>
    <row r="247" ht="15.75" hidden="1" x14ac:dyDescent="0.25"/>
    <row r="248" ht="15.75" hidden="1" x14ac:dyDescent="0.25"/>
    <row r="249" ht="15.75" hidden="1" x14ac:dyDescent="0.25"/>
    <row r="250" ht="15.75" hidden="1" x14ac:dyDescent="0.25"/>
    <row r="251" ht="15.75" hidden="1" x14ac:dyDescent="0.25"/>
    <row r="252" ht="15.75" hidden="1" x14ac:dyDescent="0.25"/>
    <row r="253" ht="15.75" hidden="1" x14ac:dyDescent="0.25"/>
    <row r="254" ht="15.75" hidden="1" x14ac:dyDescent="0.25"/>
    <row r="255" ht="15.75" hidden="1" x14ac:dyDescent="0.25"/>
    <row r="256" ht="15.75" hidden="1" x14ac:dyDescent="0.25"/>
    <row r="257" ht="15.75" hidden="1" x14ac:dyDescent="0.25"/>
    <row r="258" ht="15.75" hidden="1" x14ac:dyDescent="0.25"/>
    <row r="259" ht="15.75" hidden="1" x14ac:dyDescent="0.25"/>
    <row r="260" ht="15.75" hidden="1" x14ac:dyDescent="0.25"/>
    <row r="261" ht="15.75" hidden="1" x14ac:dyDescent="0.25"/>
    <row r="262" ht="15.75" hidden="1" x14ac:dyDescent="0.25"/>
    <row r="263" ht="15.75" hidden="1" x14ac:dyDescent="0.25"/>
    <row r="264" ht="15.75" hidden="1" x14ac:dyDescent="0.25"/>
    <row r="265" ht="15.75" hidden="1" x14ac:dyDescent="0.25"/>
    <row r="266" ht="15.75" hidden="1" x14ac:dyDescent="0.25"/>
    <row r="267" ht="15.75" hidden="1" x14ac:dyDescent="0.25"/>
    <row r="268" ht="15.75" hidden="1" x14ac:dyDescent="0.25"/>
    <row r="269" ht="15.75" hidden="1" x14ac:dyDescent="0.25"/>
    <row r="270" ht="15.75" hidden="1" x14ac:dyDescent="0.25"/>
    <row r="271" ht="15.75" hidden="1" x14ac:dyDescent="0.25"/>
    <row r="272" ht="15.75" hidden="1" x14ac:dyDescent="0.25"/>
    <row r="273" ht="15.75" hidden="1" x14ac:dyDescent="0.25"/>
    <row r="274" ht="15.75" hidden="1" x14ac:dyDescent="0.25"/>
    <row r="275" ht="15.75" hidden="1" x14ac:dyDescent="0.25"/>
    <row r="276" ht="15.75" hidden="1" x14ac:dyDescent="0.25"/>
    <row r="277" ht="15.75" hidden="1" x14ac:dyDescent="0.25"/>
    <row r="278" ht="15.75" hidden="1" x14ac:dyDescent="0.25"/>
    <row r="279" ht="15.75" hidden="1" x14ac:dyDescent="0.25"/>
    <row r="280" ht="15.75" hidden="1" x14ac:dyDescent="0.25"/>
    <row r="281" ht="15.75" hidden="1" x14ac:dyDescent="0.25"/>
    <row r="282" ht="15.75" hidden="1" x14ac:dyDescent="0.25"/>
    <row r="283" ht="15.75" hidden="1" x14ac:dyDescent="0.25"/>
    <row r="284" ht="15.75" hidden="1" x14ac:dyDescent="0.25"/>
    <row r="285" ht="15.75" hidden="1" x14ac:dyDescent="0.25"/>
    <row r="286" ht="15.75" hidden="1" x14ac:dyDescent="0.25"/>
    <row r="287" ht="15.75" hidden="1" x14ac:dyDescent="0.25"/>
    <row r="288" ht="15.75" hidden="1" x14ac:dyDescent="0.25"/>
    <row r="289" ht="15.75" hidden="1" x14ac:dyDescent="0.25"/>
    <row r="290" ht="15.75" hidden="1" x14ac:dyDescent="0.25"/>
    <row r="291" ht="15.75" hidden="1" x14ac:dyDescent="0.25"/>
    <row r="292" ht="15.75" hidden="1" x14ac:dyDescent="0.25"/>
    <row r="293" ht="15.75" hidden="1" x14ac:dyDescent="0.25"/>
    <row r="294" ht="15.75" hidden="1" x14ac:dyDescent="0.25"/>
    <row r="295" ht="15.75" hidden="1" x14ac:dyDescent="0.25"/>
    <row r="296" ht="15.75" hidden="1" x14ac:dyDescent="0.25"/>
    <row r="297" ht="15.75" hidden="1" x14ac:dyDescent="0.25"/>
    <row r="298" ht="15.75" hidden="1" x14ac:dyDescent="0.25"/>
    <row r="299" ht="15.75" hidden="1" x14ac:dyDescent="0.25"/>
    <row r="300" ht="15.75" hidden="1" x14ac:dyDescent="0.25"/>
    <row r="301" ht="15.75" hidden="1" x14ac:dyDescent="0.25"/>
    <row r="302" ht="15.75" hidden="1" x14ac:dyDescent="0.25"/>
    <row r="303" ht="15.75" hidden="1" x14ac:dyDescent="0.25"/>
    <row r="304" ht="15.75" hidden="1" x14ac:dyDescent="0.25"/>
    <row r="305" ht="15.75" hidden="1" x14ac:dyDescent="0.25"/>
    <row r="306" ht="15.75" hidden="1" x14ac:dyDescent="0.25"/>
    <row r="307" ht="15.75" hidden="1" x14ac:dyDescent="0.25"/>
    <row r="308" ht="15.75" hidden="1" x14ac:dyDescent="0.25"/>
    <row r="309" ht="15.75" hidden="1" x14ac:dyDescent="0.25"/>
    <row r="310" ht="15.75" hidden="1" x14ac:dyDescent="0.25"/>
    <row r="311" ht="15.75" hidden="1" x14ac:dyDescent="0.25"/>
    <row r="312" ht="15.75" hidden="1" x14ac:dyDescent="0.25"/>
    <row r="313" ht="15.75" hidden="1" x14ac:dyDescent="0.25"/>
    <row r="314" ht="15.75" hidden="1" x14ac:dyDescent="0.25"/>
    <row r="315" ht="15.75" hidden="1" x14ac:dyDescent="0.25"/>
    <row r="316" ht="15.75" hidden="1" x14ac:dyDescent="0.25"/>
    <row r="317" ht="15.75" hidden="1" x14ac:dyDescent="0.25"/>
    <row r="318" ht="15.75" hidden="1" x14ac:dyDescent="0.25"/>
    <row r="319" ht="15.75" hidden="1" x14ac:dyDescent="0.25"/>
    <row r="320" ht="15.75" hidden="1" x14ac:dyDescent="0.25"/>
    <row r="321" ht="15.75" hidden="1" x14ac:dyDescent="0.25"/>
    <row r="322" ht="15.75" hidden="1" x14ac:dyDescent="0.25"/>
    <row r="323" ht="15.75" hidden="1" x14ac:dyDescent="0.25"/>
    <row r="324" ht="15.75" hidden="1" x14ac:dyDescent="0.25"/>
    <row r="325" ht="15.75" hidden="1" x14ac:dyDescent="0.25"/>
    <row r="326" ht="15.75" hidden="1" x14ac:dyDescent="0.25"/>
    <row r="327" ht="15.75" hidden="1" x14ac:dyDescent="0.25"/>
    <row r="328" ht="15.75" hidden="1" x14ac:dyDescent="0.25"/>
    <row r="329" ht="15.75" hidden="1" x14ac:dyDescent="0.25"/>
    <row r="330" ht="15.75" hidden="1" x14ac:dyDescent="0.25"/>
    <row r="331" ht="15.75" hidden="1" x14ac:dyDescent="0.25"/>
    <row r="332" ht="15.75" hidden="1" x14ac:dyDescent="0.25"/>
    <row r="333" ht="15.75" hidden="1" x14ac:dyDescent="0.25"/>
    <row r="334" ht="15.75" hidden="1" x14ac:dyDescent="0.25"/>
    <row r="335" ht="15.75" hidden="1" x14ac:dyDescent="0.25"/>
    <row r="336" ht="15.75" hidden="1" x14ac:dyDescent="0.25"/>
    <row r="337" ht="15.75" hidden="1" x14ac:dyDescent="0.25"/>
    <row r="338" ht="15.75" hidden="1" x14ac:dyDescent="0.25"/>
    <row r="339" ht="15.75" hidden="1" x14ac:dyDescent="0.25"/>
    <row r="340" ht="15.75" hidden="1" x14ac:dyDescent="0.25"/>
    <row r="341" ht="15.75" hidden="1" x14ac:dyDescent="0.25"/>
    <row r="342" ht="15.75" hidden="1" x14ac:dyDescent="0.25"/>
    <row r="343" ht="15.75" hidden="1" x14ac:dyDescent="0.25"/>
    <row r="344" ht="15.75" hidden="1" x14ac:dyDescent="0.25"/>
    <row r="345" ht="15.75" hidden="1" x14ac:dyDescent="0.25"/>
    <row r="346" ht="15.75" hidden="1" x14ac:dyDescent="0.25"/>
    <row r="347" ht="15.75" hidden="1" x14ac:dyDescent="0.25"/>
    <row r="348" ht="15.75" hidden="1" x14ac:dyDescent="0.25"/>
    <row r="349" ht="15.75" hidden="1" x14ac:dyDescent="0.25"/>
    <row r="350" ht="15.75" hidden="1" x14ac:dyDescent="0.25"/>
    <row r="351" ht="15.75" hidden="1" x14ac:dyDescent="0.25"/>
    <row r="352" ht="15.75" hidden="1" x14ac:dyDescent="0.25"/>
    <row r="353" ht="15.75" hidden="1" x14ac:dyDescent="0.25"/>
    <row r="354" ht="15.75" hidden="1" x14ac:dyDescent="0.25"/>
    <row r="355" ht="15.75" hidden="1" x14ac:dyDescent="0.25"/>
    <row r="356" ht="15.75" hidden="1" x14ac:dyDescent="0.25"/>
    <row r="357" ht="15.75" hidden="1" x14ac:dyDescent="0.25"/>
    <row r="358" ht="15.75" hidden="1" x14ac:dyDescent="0.25"/>
    <row r="359" ht="15.75" hidden="1" x14ac:dyDescent="0.25"/>
    <row r="360" ht="15.75" hidden="1" x14ac:dyDescent="0.25"/>
    <row r="361" ht="15.75" hidden="1" x14ac:dyDescent="0.25"/>
    <row r="362" ht="15.75" hidden="1" x14ac:dyDescent="0.25"/>
    <row r="363" ht="15.75" hidden="1" x14ac:dyDescent="0.25"/>
    <row r="364" ht="15.75" hidden="1" x14ac:dyDescent="0.25"/>
    <row r="365" ht="15.75" hidden="1" x14ac:dyDescent="0.25"/>
    <row r="366" ht="15.75" hidden="1" x14ac:dyDescent="0.25"/>
    <row r="367" ht="15.75" hidden="1" x14ac:dyDescent="0.25"/>
    <row r="368" ht="15.75" hidden="1" x14ac:dyDescent="0.25"/>
    <row r="369" ht="15.75" hidden="1" x14ac:dyDescent="0.25"/>
    <row r="370" ht="15.75" hidden="1" x14ac:dyDescent="0.25"/>
    <row r="371" ht="15.75" hidden="1" x14ac:dyDescent="0.25"/>
    <row r="372" ht="15.75" hidden="1" x14ac:dyDescent="0.25"/>
    <row r="373" ht="15.75" hidden="1" x14ac:dyDescent="0.25"/>
    <row r="374" ht="15.75" hidden="1" x14ac:dyDescent="0.25"/>
    <row r="375" ht="15.75" hidden="1" x14ac:dyDescent="0.25"/>
    <row r="376" ht="15.75" hidden="1" x14ac:dyDescent="0.25"/>
    <row r="377" ht="15.75" hidden="1" x14ac:dyDescent="0.25"/>
    <row r="378" ht="15.75" hidden="1" x14ac:dyDescent="0.25"/>
    <row r="379" ht="15.75" hidden="1" x14ac:dyDescent="0.25"/>
    <row r="380" ht="15.75" hidden="1" x14ac:dyDescent="0.25"/>
    <row r="381" ht="15.75" hidden="1" x14ac:dyDescent="0.25"/>
    <row r="382" ht="15.75" hidden="1" x14ac:dyDescent="0.25"/>
    <row r="383" ht="15.75" hidden="1" x14ac:dyDescent="0.25"/>
    <row r="384" ht="15.75" hidden="1" x14ac:dyDescent="0.25"/>
    <row r="385" ht="15.75" hidden="1" x14ac:dyDescent="0.25"/>
    <row r="386" ht="15.75" hidden="1" x14ac:dyDescent="0.25"/>
    <row r="387" ht="15.75" hidden="1" x14ac:dyDescent="0.25"/>
    <row r="388" ht="15.75" hidden="1" x14ac:dyDescent="0.25"/>
    <row r="389" ht="15.75" hidden="1" x14ac:dyDescent="0.25"/>
    <row r="390" ht="15.75" hidden="1" x14ac:dyDescent="0.25"/>
    <row r="391" ht="15.75" hidden="1" x14ac:dyDescent="0.25"/>
    <row r="392" ht="15.75" hidden="1" x14ac:dyDescent="0.25"/>
    <row r="393" ht="15.75" hidden="1" x14ac:dyDescent="0.25"/>
    <row r="394" ht="15.75" hidden="1" x14ac:dyDescent="0.25"/>
    <row r="395" ht="15.75" hidden="1" x14ac:dyDescent="0.25"/>
    <row r="396" ht="15.75" hidden="1" x14ac:dyDescent="0.25"/>
    <row r="397" ht="15.75" hidden="1" x14ac:dyDescent="0.25"/>
    <row r="398" ht="15.75" hidden="1" x14ac:dyDescent="0.25"/>
    <row r="399" ht="15.75" hidden="1" x14ac:dyDescent="0.25"/>
    <row r="400" ht="15.75" hidden="1" x14ac:dyDescent="0.25"/>
    <row r="401" ht="15.75" hidden="1" x14ac:dyDescent="0.25"/>
    <row r="402" ht="15.75" hidden="1" x14ac:dyDescent="0.25"/>
    <row r="403" ht="15.75" hidden="1" x14ac:dyDescent="0.25"/>
    <row r="404" ht="15.75" hidden="1" x14ac:dyDescent="0.25"/>
    <row r="405" ht="15.75" hidden="1" x14ac:dyDescent="0.25"/>
    <row r="406" ht="15.75" hidden="1" x14ac:dyDescent="0.25"/>
    <row r="407" ht="15.75" hidden="1" x14ac:dyDescent="0.25"/>
    <row r="408" ht="15.75" hidden="1" x14ac:dyDescent="0.25"/>
    <row r="409" ht="15.75" hidden="1" x14ac:dyDescent="0.25"/>
    <row r="410" ht="15.75" hidden="1" x14ac:dyDescent="0.25"/>
    <row r="411" ht="15.75" hidden="1" x14ac:dyDescent="0.25"/>
    <row r="412" ht="15.75" hidden="1" x14ac:dyDescent="0.25"/>
    <row r="413" ht="15.75" hidden="1" x14ac:dyDescent="0.25"/>
    <row r="414" ht="15.75" hidden="1" x14ac:dyDescent="0.25"/>
    <row r="415" ht="15.75" hidden="1" x14ac:dyDescent="0.25"/>
    <row r="416" ht="15.75" hidden="1" x14ac:dyDescent="0.25"/>
    <row r="417" ht="15.75" hidden="1" x14ac:dyDescent="0.25"/>
    <row r="418" ht="15.75" hidden="1" x14ac:dyDescent="0.25"/>
    <row r="419" ht="15.75" hidden="1" x14ac:dyDescent="0.25"/>
    <row r="420" ht="15.75" hidden="1" x14ac:dyDescent="0.25"/>
    <row r="421" ht="15.75" hidden="1" x14ac:dyDescent="0.25"/>
    <row r="422" ht="15.75" hidden="1" x14ac:dyDescent="0.25"/>
    <row r="423" ht="15.75" hidden="1" x14ac:dyDescent="0.25"/>
    <row r="424" ht="15.75" hidden="1" x14ac:dyDescent="0.25"/>
    <row r="425" ht="15.75" hidden="1" x14ac:dyDescent="0.25"/>
    <row r="426" ht="15.75" hidden="1" x14ac:dyDescent="0.25"/>
    <row r="427" ht="15.75" hidden="1" x14ac:dyDescent="0.25"/>
    <row r="428" ht="15.75" hidden="1" x14ac:dyDescent="0.25"/>
    <row r="429" ht="15.75" hidden="1" x14ac:dyDescent="0.25"/>
    <row r="430" ht="15.75" hidden="1" x14ac:dyDescent="0.25"/>
    <row r="431" ht="15.75" hidden="1" x14ac:dyDescent="0.25"/>
    <row r="432" ht="15.75" hidden="1" x14ac:dyDescent="0.25"/>
    <row r="433" ht="15.75" hidden="1" x14ac:dyDescent="0.25"/>
    <row r="434" ht="15.75" hidden="1" x14ac:dyDescent="0.25"/>
    <row r="435" ht="15.75" hidden="1" x14ac:dyDescent="0.25"/>
    <row r="436" ht="15.75" hidden="1" x14ac:dyDescent="0.25"/>
    <row r="437" ht="15.75" hidden="1" x14ac:dyDescent="0.25"/>
    <row r="438" ht="15.75" hidden="1" x14ac:dyDescent="0.25"/>
    <row r="439" ht="15.75" hidden="1" x14ac:dyDescent="0.25"/>
    <row r="440" ht="15.75" hidden="1" x14ac:dyDescent="0.25"/>
    <row r="441" ht="15.75" hidden="1" x14ac:dyDescent="0.25"/>
    <row r="442" ht="15.75" hidden="1" x14ac:dyDescent="0.25"/>
    <row r="443" ht="15.75" hidden="1" x14ac:dyDescent="0.25"/>
    <row r="444" ht="15.75" hidden="1" x14ac:dyDescent="0.25"/>
    <row r="445" ht="15.75" hidden="1" x14ac:dyDescent="0.25"/>
    <row r="446" ht="15.75" hidden="1" x14ac:dyDescent="0.25"/>
    <row r="447" ht="15.75" hidden="1" x14ac:dyDescent="0.25"/>
    <row r="448" ht="15.75" hidden="1" x14ac:dyDescent="0.25"/>
    <row r="449" ht="15.75" hidden="1" x14ac:dyDescent="0.25"/>
    <row r="450" ht="15.75" hidden="1" x14ac:dyDescent="0.25"/>
    <row r="451" ht="15.75" hidden="1" x14ac:dyDescent="0.25"/>
    <row r="452" ht="15.75" hidden="1" x14ac:dyDescent="0.25"/>
    <row r="453" ht="15.75" hidden="1" x14ac:dyDescent="0.25"/>
    <row r="454" ht="15.75" hidden="1" x14ac:dyDescent="0.25"/>
    <row r="455" ht="15.75" hidden="1" x14ac:dyDescent="0.25"/>
    <row r="456" ht="15.75" hidden="1" x14ac:dyDescent="0.25"/>
    <row r="457" ht="15.75" hidden="1" x14ac:dyDescent="0.25"/>
    <row r="458" ht="15.75" hidden="1" x14ac:dyDescent="0.25"/>
    <row r="459" ht="15.75" hidden="1" x14ac:dyDescent="0.25"/>
    <row r="460" ht="15.75" hidden="1" x14ac:dyDescent="0.25"/>
    <row r="461" ht="15.75" hidden="1" x14ac:dyDescent="0.25"/>
    <row r="462" ht="15.75" hidden="1" x14ac:dyDescent="0.25"/>
    <row r="463" ht="15.75" hidden="1" x14ac:dyDescent="0.25"/>
    <row r="464" ht="15.75" hidden="1" x14ac:dyDescent="0.25"/>
    <row r="465" ht="15.75" hidden="1" x14ac:dyDescent="0.25"/>
    <row r="466" ht="15.75" hidden="1" x14ac:dyDescent="0.25"/>
    <row r="467" ht="15.75" hidden="1" x14ac:dyDescent="0.25"/>
    <row r="468" ht="15.75" hidden="1" x14ac:dyDescent="0.25"/>
    <row r="469" ht="15.75" hidden="1" x14ac:dyDescent="0.25"/>
    <row r="470" ht="15.75" hidden="1" x14ac:dyDescent="0.25"/>
    <row r="471" ht="15.75" hidden="1" x14ac:dyDescent="0.25"/>
    <row r="472" ht="15.75" hidden="1" x14ac:dyDescent="0.25"/>
    <row r="473" ht="15.75" hidden="1" x14ac:dyDescent="0.25"/>
    <row r="474" ht="15.75" hidden="1" x14ac:dyDescent="0.25"/>
    <row r="475" ht="15.75" hidden="1" x14ac:dyDescent="0.25"/>
    <row r="476" ht="15.75" hidden="1" x14ac:dyDescent="0.25"/>
    <row r="477" ht="15.75" hidden="1" x14ac:dyDescent="0.25"/>
    <row r="478" ht="15.75" hidden="1" x14ac:dyDescent="0.25"/>
    <row r="479" ht="15.75" hidden="1" x14ac:dyDescent="0.25"/>
    <row r="480" ht="15.75" hidden="1" x14ac:dyDescent="0.25"/>
    <row r="481" ht="15.75" hidden="1" x14ac:dyDescent="0.25"/>
    <row r="482" ht="15.75" hidden="1" x14ac:dyDescent="0.25"/>
    <row r="483" ht="15.75" hidden="1" x14ac:dyDescent="0.25"/>
    <row r="484" ht="15.75" hidden="1" x14ac:dyDescent="0.25"/>
    <row r="485" ht="15.75" hidden="1" x14ac:dyDescent="0.25"/>
    <row r="486" ht="15.75" hidden="1" x14ac:dyDescent="0.25"/>
    <row r="487" ht="15.75" hidden="1" x14ac:dyDescent="0.25"/>
    <row r="488" ht="15.75" hidden="1" x14ac:dyDescent="0.25"/>
    <row r="489" ht="15.75" hidden="1" x14ac:dyDescent="0.25"/>
    <row r="490" ht="15.75" hidden="1" x14ac:dyDescent="0.25"/>
    <row r="491" ht="15.75" hidden="1" x14ac:dyDescent="0.25"/>
    <row r="492" ht="15.75" hidden="1" x14ac:dyDescent="0.25"/>
    <row r="493" ht="15.75" hidden="1" x14ac:dyDescent="0.25"/>
    <row r="494" ht="15.75" hidden="1" x14ac:dyDescent="0.25"/>
    <row r="495" ht="15.75" hidden="1" x14ac:dyDescent="0.25"/>
    <row r="496" ht="15.75" hidden="1" x14ac:dyDescent="0.25"/>
    <row r="497" ht="15.75" hidden="1" x14ac:dyDescent="0.25"/>
    <row r="498" ht="15.75" hidden="1" x14ac:dyDescent="0.25"/>
    <row r="499" ht="15.75" hidden="1" x14ac:dyDescent="0.25"/>
    <row r="500" ht="15.75" hidden="1" x14ac:dyDescent="0.25"/>
    <row r="501" ht="15.75" hidden="1" x14ac:dyDescent="0.25"/>
    <row r="502" ht="15.75" hidden="1" x14ac:dyDescent="0.25"/>
    <row r="503" ht="15.75" hidden="1" x14ac:dyDescent="0.25"/>
    <row r="504" ht="15.75" hidden="1" x14ac:dyDescent="0.25"/>
    <row r="505" ht="15.75" hidden="1" x14ac:dyDescent="0.25"/>
    <row r="506" ht="15.75" hidden="1" x14ac:dyDescent="0.25"/>
    <row r="507" ht="15.75" hidden="1" x14ac:dyDescent="0.25"/>
    <row r="508" ht="15.75" hidden="1" x14ac:dyDescent="0.25"/>
    <row r="509" ht="15.75" hidden="1" x14ac:dyDescent="0.25"/>
    <row r="510" ht="15.75" hidden="1" x14ac:dyDescent="0.25"/>
    <row r="511" ht="15.75" hidden="1" x14ac:dyDescent="0.25"/>
    <row r="512" ht="15.75" hidden="1" x14ac:dyDescent="0.25"/>
    <row r="513" ht="15.75" hidden="1" x14ac:dyDescent="0.25"/>
    <row r="514" ht="15.75" hidden="1" x14ac:dyDescent="0.25"/>
    <row r="515" ht="15.75" hidden="1" x14ac:dyDescent="0.25"/>
    <row r="516" ht="15.75" hidden="1" x14ac:dyDescent="0.25"/>
    <row r="517" ht="15.75" hidden="1" x14ac:dyDescent="0.25"/>
    <row r="518" ht="15.75" hidden="1" x14ac:dyDescent="0.25"/>
    <row r="519" ht="15.75" hidden="1" x14ac:dyDescent="0.25"/>
    <row r="520" ht="15.75" hidden="1" x14ac:dyDescent="0.25"/>
    <row r="521" ht="15.75" hidden="1" x14ac:dyDescent="0.25"/>
    <row r="522" ht="15.75" hidden="1" x14ac:dyDescent="0.25"/>
    <row r="523" ht="15.75" hidden="1" x14ac:dyDescent="0.25"/>
    <row r="524" ht="15.75" hidden="1" x14ac:dyDescent="0.25"/>
    <row r="525" ht="15.75" hidden="1" x14ac:dyDescent="0.25"/>
    <row r="526" ht="15.75" hidden="1" x14ac:dyDescent="0.25"/>
    <row r="527" ht="15.75" hidden="1" x14ac:dyDescent="0.25"/>
    <row r="528" ht="15.75" hidden="1" x14ac:dyDescent="0.25"/>
    <row r="529" ht="15.75" hidden="1" x14ac:dyDescent="0.25"/>
    <row r="530" ht="15.75" hidden="1" x14ac:dyDescent="0.25"/>
    <row r="531" ht="15.75" hidden="1" x14ac:dyDescent="0.25"/>
    <row r="532" ht="15.75" hidden="1" x14ac:dyDescent="0.25"/>
    <row r="533" ht="15.75" hidden="1" x14ac:dyDescent="0.25"/>
    <row r="534" ht="15.75" hidden="1" x14ac:dyDescent="0.25"/>
    <row r="535" ht="15.75" hidden="1" x14ac:dyDescent="0.25"/>
    <row r="536" ht="15.75" hidden="1" x14ac:dyDescent="0.25"/>
    <row r="537" ht="15.75" hidden="1" x14ac:dyDescent="0.25"/>
    <row r="538" ht="15.75" hidden="1" x14ac:dyDescent="0.25"/>
    <row r="539" ht="15.75" hidden="1" x14ac:dyDescent="0.25"/>
    <row r="540" ht="15.75" hidden="1" x14ac:dyDescent="0.25"/>
    <row r="541" ht="15.75" hidden="1" x14ac:dyDescent="0.25"/>
    <row r="542" ht="15.75" hidden="1" x14ac:dyDescent="0.25"/>
    <row r="543" ht="15.75" hidden="1" x14ac:dyDescent="0.25"/>
    <row r="544" ht="15.75" hidden="1" x14ac:dyDescent="0.25"/>
    <row r="545" ht="15.75" hidden="1" x14ac:dyDescent="0.25"/>
    <row r="546" ht="15.75" hidden="1" x14ac:dyDescent="0.25"/>
    <row r="547" ht="15.75" hidden="1" x14ac:dyDescent="0.25"/>
    <row r="548" ht="15.75" hidden="1" x14ac:dyDescent="0.25"/>
    <row r="549" ht="15.75" hidden="1" x14ac:dyDescent="0.25"/>
    <row r="550" ht="15.75" hidden="1" x14ac:dyDescent="0.25"/>
    <row r="551" ht="15.75" hidden="1" x14ac:dyDescent="0.25"/>
    <row r="552" ht="15.75" hidden="1" x14ac:dyDescent="0.25"/>
    <row r="553" ht="15.75" hidden="1" x14ac:dyDescent="0.25"/>
    <row r="554" ht="15.75" hidden="1" x14ac:dyDescent="0.25"/>
    <row r="555" ht="15.75" hidden="1" x14ac:dyDescent="0.25"/>
    <row r="556" ht="15.75" hidden="1" x14ac:dyDescent="0.25"/>
    <row r="557" ht="15.75" hidden="1" x14ac:dyDescent="0.25"/>
    <row r="558" ht="15.75" hidden="1" x14ac:dyDescent="0.25"/>
    <row r="559" ht="15.75" hidden="1" x14ac:dyDescent="0.25"/>
    <row r="560" ht="15.75" hidden="1" x14ac:dyDescent="0.25"/>
    <row r="561" ht="15.75" hidden="1" x14ac:dyDescent="0.25"/>
    <row r="562" ht="15.75" hidden="1" x14ac:dyDescent="0.25"/>
    <row r="563" ht="15.75" hidden="1" x14ac:dyDescent="0.25"/>
    <row r="564" ht="15.75" hidden="1" x14ac:dyDescent="0.25"/>
    <row r="565" ht="15.75" hidden="1" x14ac:dyDescent="0.25"/>
    <row r="566" ht="15.75" hidden="1" x14ac:dyDescent="0.25"/>
    <row r="567" ht="15.75" hidden="1" x14ac:dyDescent="0.25"/>
    <row r="568" ht="15.75" hidden="1" x14ac:dyDescent="0.25"/>
    <row r="569" ht="15.75" hidden="1" x14ac:dyDescent="0.25"/>
    <row r="570" ht="15.75" hidden="1" x14ac:dyDescent="0.25"/>
    <row r="571" ht="15.75" hidden="1" x14ac:dyDescent="0.25"/>
    <row r="572" ht="15.75" hidden="1" x14ac:dyDescent="0.25"/>
    <row r="573" ht="15.75" hidden="1" x14ac:dyDescent="0.25"/>
    <row r="574" ht="15.75" hidden="1" x14ac:dyDescent="0.25"/>
    <row r="575" ht="15.75" hidden="1" x14ac:dyDescent="0.25"/>
    <row r="576" ht="15.75" hidden="1" x14ac:dyDescent="0.25"/>
    <row r="577" ht="15.75" hidden="1" x14ac:dyDescent="0.25"/>
    <row r="578" ht="15.75" hidden="1" x14ac:dyDescent="0.25"/>
    <row r="579" ht="15.75" hidden="1" x14ac:dyDescent="0.25"/>
    <row r="580" ht="15.75" hidden="1" x14ac:dyDescent="0.25"/>
    <row r="581" ht="15.75" hidden="1" x14ac:dyDescent="0.25"/>
    <row r="582" ht="15.75" hidden="1" x14ac:dyDescent="0.25"/>
    <row r="583" ht="15.75" hidden="1" x14ac:dyDescent="0.25"/>
    <row r="584" ht="15.75" hidden="1" x14ac:dyDescent="0.25"/>
    <row r="585" ht="15.75" hidden="1" x14ac:dyDescent="0.25"/>
    <row r="586" ht="15.75" hidden="1" x14ac:dyDescent="0.25"/>
    <row r="587" ht="15.75" hidden="1" x14ac:dyDescent="0.25"/>
    <row r="588" ht="15.75" hidden="1" x14ac:dyDescent="0.25"/>
    <row r="589" ht="15.75" hidden="1" x14ac:dyDescent="0.25"/>
    <row r="590" ht="15.75" hidden="1" x14ac:dyDescent="0.25"/>
    <row r="591" ht="15.75" hidden="1" x14ac:dyDescent="0.25"/>
    <row r="592" ht="15.75" hidden="1" x14ac:dyDescent="0.25"/>
    <row r="593" ht="15.75" hidden="1" x14ac:dyDescent="0.25"/>
    <row r="594" ht="15.75" hidden="1" x14ac:dyDescent="0.25"/>
    <row r="595" ht="15.75" hidden="1" x14ac:dyDescent="0.25"/>
    <row r="596" ht="15.75" hidden="1" x14ac:dyDescent="0.25"/>
    <row r="597" ht="15.75" hidden="1" x14ac:dyDescent="0.25"/>
    <row r="598" ht="15.75" hidden="1" x14ac:dyDescent="0.25"/>
    <row r="599" ht="15.75" hidden="1" x14ac:dyDescent="0.25"/>
    <row r="600" ht="15.75" hidden="1" x14ac:dyDescent="0.25"/>
    <row r="601" ht="15.75" hidden="1" x14ac:dyDescent="0.25"/>
    <row r="602" ht="15.75" hidden="1" x14ac:dyDescent="0.25"/>
    <row r="603" ht="15.75" hidden="1" x14ac:dyDescent="0.25"/>
    <row r="604" ht="15.75" hidden="1" x14ac:dyDescent="0.25"/>
    <row r="605" ht="15.75" hidden="1" x14ac:dyDescent="0.25"/>
    <row r="606" ht="15.75" hidden="1" x14ac:dyDescent="0.25"/>
    <row r="607" ht="15.75" hidden="1" x14ac:dyDescent="0.25"/>
    <row r="608" ht="15.75" hidden="1" x14ac:dyDescent="0.25"/>
    <row r="609" ht="15.75" hidden="1" x14ac:dyDescent="0.25"/>
    <row r="610" ht="15.75" hidden="1" x14ac:dyDescent="0.25"/>
    <row r="611" ht="15.75" hidden="1" x14ac:dyDescent="0.25"/>
    <row r="612" ht="15.75" hidden="1" x14ac:dyDescent="0.25"/>
    <row r="613" ht="15.75" hidden="1" x14ac:dyDescent="0.25"/>
    <row r="614" ht="15.75" hidden="1" x14ac:dyDescent="0.25"/>
    <row r="615" ht="15.75" hidden="1" x14ac:dyDescent="0.25"/>
    <row r="616" ht="15.75" hidden="1" x14ac:dyDescent="0.25"/>
    <row r="617" ht="15.75" hidden="1" x14ac:dyDescent="0.25"/>
    <row r="618" ht="15.75" hidden="1" x14ac:dyDescent="0.25"/>
    <row r="619" ht="15.75" hidden="1" x14ac:dyDescent="0.25"/>
    <row r="620" ht="15.75" hidden="1" x14ac:dyDescent="0.25"/>
    <row r="621" ht="15.75" hidden="1" x14ac:dyDescent="0.25"/>
    <row r="622" ht="15.75" hidden="1" x14ac:dyDescent="0.25"/>
    <row r="623" ht="15.75" hidden="1" x14ac:dyDescent="0.25"/>
    <row r="624" ht="15.75" hidden="1" x14ac:dyDescent="0.25"/>
    <row r="625" ht="15.75" hidden="1" x14ac:dyDescent="0.25"/>
    <row r="626" ht="15.75" hidden="1" x14ac:dyDescent="0.25"/>
    <row r="627" ht="15.75" hidden="1" x14ac:dyDescent="0.25"/>
    <row r="628" ht="15.75" hidden="1" x14ac:dyDescent="0.25"/>
    <row r="629" ht="15.75" hidden="1" x14ac:dyDescent="0.25"/>
    <row r="630" ht="15.75" hidden="1" x14ac:dyDescent="0.25"/>
    <row r="631" ht="15.75" hidden="1" x14ac:dyDescent="0.25"/>
    <row r="632" ht="15.75" hidden="1" x14ac:dyDescent="0.25"/>
    <row r="633" ht="15.75" hidden="1" x14ac:dyDescent="0.25"/>
    <row r="634" ht="15.75" hidden="1" x14ac:dyDescent="0.25"/>
    <row r="635" ht="15.75" hidden="1" x14ac:dyDescent="0.25"/>
    <row r="636" ht="15.75" hidden="1" x14ac:dyDescent="0.25"/>
    <row r="637" ht="15.75" hidden="1" x14ac:dyDescent="0.25"/>
    <row r="638" ht="15.75" hidden="1" x14ac:dyDescent="0.25"/>
    <row r="639" ht="15.75" hidden="1" x14ac:dyDescent="0.25"/>
    <row r="640" ht="15.75" hidden="1" x14ac:dyDescent="0.25"/>
    <row r="641" ht="15.75" hidden="1" x14ac:dyDescent="0.25"/>
    <row r="642" ht="15.75" hidden="1" x14ac:dyDescent="0.25"/>
    <row r="643" ht="15.75" hidden="1" x14ac:dyDescent="0.25"/>
    <row r="644" ht="15.75" hidden="1" x14ac:dyDescent="0.25"/>
    <row r="645" ht="15.75" hidden="1" x14ac:dyDescent="0.25"/>
    <row r="646" ht="15.75" hidden="1" x14ac:dyDescent="0.25"/>
    <row r="647" ht="15.75" hidden="1" x14ac:dyDescent="0.25"/>
    <row r="648" ht="15.75" hidden="1" x14ac:dyDescent="0.25"/>
    <row r="649" ht="15.75" hidden="1" x14ac:dyDescent="0.25"/>
    <row r="650" ht="15.75" hidden="1" x14ac:dyDescent="0.25"/>
    <row r="651" ht="15.75" hidden="1" x14ac:dyDescent="0.25"/>
    <row r="652" ht="15.75" hidden="1" x14ac:dyDescent="0.25"/>
    <row r="653" ht="15.75" hidden="1" x14ac:dyDescent="0.25"/>
    <row r="654" ht="15.75" hidden="1" x14ac:dyDescent="0.25"/>
    <row r="655" ht="15.75" hidden="1" x14ac:dyDescent="0.25"/>
    <row r="656" ht="15.75" hidden="1" x14ac:dyDescent="0.25"/>
    <row r="657" ht="15.75" hidden="1" x14ac:dyDescent="0.25"/>
    <row r="658" ht="15.75" hidden="1" x14ac:dyDescent="0.25"/>
    <row r="659" ht="15.75" hidden="1" x14ac:dyDescent="0.25"/>
    <row r="660" ht="15.75" hidden="1" x14ac:dyDescent="0.25"/>
    <row r="661" ht="15.75" hidden="1" x14ac:dyDescent="0.25"/>
    <row r="662" ht="15.75" hidden="1" x14ac:dyDescent="0.25"/>
    <row r="663" ht="15.75" hidden="1" x14ac:dyDescent="0.25"/>
    <row r="664" ht="15.75" hidden="1" x14ac:dyDescent="0.25"/>
    <row r="665" ht="15.75" hidden="1" x14ac:dyDescent="0.25"/>
    <row r="666" ht="15.75" hidden="1" x14ac:dyDescent="0.25"/>
    <row r="667" ht="15.75" hidden="1" x14ac:dyDescent="0.25"/>
    <row r="668" ht="15.75" hidden="1" x14ac:dyDescent="0.25"/>
    <row r="669" ht="15.75" hidden="1" x14ac:dyDescent="0.25"/>
    <row r="670" ht="15.75" hidden="1" x14ac:dyDescent="0.25"/>
    <row r="671" ht="15.75" hidden="1" x14ac:dyDescent="0.25"/>
    <row r="672" ht="15.75" hidden="1" x14ac:dyDescent="0.25"/>
    <row r="673" ht="15.75" hidden="1" x14ac:dyDescent="0.25"/>
    <row r="674" ht="15.75" hidden="1" x14ac:dyDescent="0.25"/>
    <row r="675" ht="15.75" hidden="1" x14ac:dyDescent="0.25"/>
    <row r="676" ht="15.75" hidden="1" x14ac:dyDescent="0.25"/>
    <row r="677" ht="15.75" hidden="1" x14ac:dyDescent="0.25"/>
    <row r="678" ht="15.75" hidden="1" x14ac:dyDescent="0.25"/>
    <row r="679" ht="15.75" hidden="1" x14ac:dyDescent="0.25"/>
    <row r="680" ht="15.75" hidden="1" x14ac:dyDescent="0.25"/>
    <row r="681" ht="15.75" hidden="1" x14ac:dyDescent="0.25"/>
    <row r="682" ht="15.75" hidden="1" x14ac:dyDescent="0.25"/>
    <row r="683" ht="15.75" hidden="1" x14ac:dyDescent="0.25"/>
    <row r="684" ht="15.75" hidden="1" x14ac:dyDescent="0.25"/>
    <row r="685" ht="15.75" hidden="1" x14ac:dyDescent="0.25"/>
    <row r="686" ht="15.75" hidden="1" x14ac:dyDescent="0.25"/>
    <row r="687" ht="15.75" hidden="1" x14ac:dyDescent="0.25"/>
    <row r="688" ht="15.75" hidden="1" x14ac:dyDescent="0.25"/>
    <row r="689" ht="15.75" hidden="1" x14ac:dyDescent="0.25"/>
    <row r="690" ht="15.75" hidden="1" x14ac:dyDescent="0.25"/>
    <row r="691" ht="15.75" hidden="1" x14ac:dyDescent="0.25"/>
    <row r="692" ht="15.75" hidden="1" x14ac:dyDescent="0.25"/>
    <row r="693" ht="15.75" hidden="1" x14ac:dyDescent="0.25"/>
    <row r="694" ht="15.75" hidden="1" x14ac:dyDescent="0.25"/>
    <row r="695" ht="15.75" hidden="1" x14ac:dyDescent="0.25"/>
    <row r="696" ht="15.75" hidden="1" x14ac:dyDescent="0.25"/>
    <row r="697" ht="15.75" hidden="1" x14ac:dyDescent="0.25"/>
    <row r="698" ht="15.75" hidden="1" x14ac:dyDescent="0.25"/>
    <row r="699" ht="15.75" hidden="1" x14ac:dyDescent="0.25"/>
    <row r="700" ht="15.75" hidden="1" x14ac:dyDescent="0.25"/>
    <row r="701" ht="15.75" hidden="1" x14ac:dyDescent="0.25"/>
    <row r="702" ht="15.75" hidden="1" x14ac:dyDescent="0.25"/>
    <row r="703" ht="15.75" hidden="1" x14ac:dyDescent="0.25"/>
    <row r="704" ht="15.75" hidden="1" x14ac:dyDescent="0.25"/>
    <row r="705" ht="15.75" hidden="1" x14ac:dyDescent="0.25"/>
    <row r="706" ht="15.75" hidden="1" x14ac:dyDescent="0.25"/>
    <row r="707" ht="15.75" hidden="1" x14ac:dyDescent="0.25"/>
    <row r="708" ht="15.75" hidden="1" x14ac:dyDescent="0.25"/>
    <row r="709" ht="15.75" hidden="1" x14ac:dyDescent="0.25"/>
    <row r="710" ht="15.75" hidden="1" x14ac:dyDescent="0.25"/>
    <row r="711" ht="15.75" hidden="1" x14ac:dyDescent="0.25"/>
    <row r="712" ht="15.75" hidden="1" x14ac:dyDescent="0.25"/>
    <row r="713" ht="15.75" hidden="1" x14ac:dyDescent="0.25"/>
    <row r="714" ht="15.75" hidden="1" x14ac:dyDescent="0.25"/>
    <row r="715" ht="15.75" hidden="1" x14ac:dyDescent="0.25"/>
    <row r="716" ht="15.75" hidden="1" x14ac:dyDescent="0.25"/>
    <row r="717" ht="15.75" hidden="1" x14ac:dyDescent="0.25"/>
    <row r="718" ht="15.75" hidden="1" x14ac:dyDescent="0.25"/>
    <row r="719" ht="15.75" hidden="1" x14ac:dyDescent="0.25"/>
    <row r="720" ht="15.75" hidden="1" x14ac:dyDescent="0.25"/>
    <row r="721" ht="15.75" hidden="1" x14ac:dyDescent="0.25"/>
    <row r="722" ht="15.75" hidden="1" x14ac:dyDescent="0.25"/>
    <row r="723" ht="15.75" hidden="1" x14ac:dyDescent="0.25"/>
    <row r="724" ht="15.75" hidden="1" x14ac:dyDescent="0.25"/>
    <row r="725" ht="15.75" hidden="1" x14ac:dyDescent="0.25"/>
    <row r="726" ht="15.75" hidden="1" x14ac:dyDescent="0.25"/>
    <row r="727" ht="15.75" hidden="1" x14ac:dyDescent="0.25"/>
    <row r="728" ht="15.75" hidden="1" x14ac:dyDescent="0.25"/>
    <row r="729" ht="15.75" hidden="1" x14ac:dyDescent="0.25"/>
    <row r="730" ht="15.75" hidden="1" x14ac:dyDescent="0.25"/>
    <row r="731" ht="15.75" hidden="1" x14ac:dyDescent="0.25"/>
    <row r="732" ht="15.75" hidden="1" x14ac:dyDescent="0.25"/>
    <row r="733" ht="15.75" hidden="1" x14ac:dyDescent="0.25"/>
    <row r="734" ht="15.75" hidden="1" x14ac:dyDescent="0.25"/>
    <row r="735" ht="15.75" hidden="1" x14ac:dyDescent="0.25"/>
    <row r="736" ht="15.75" hidden="1" x14ac:dyDescent="0.25"/>
    <row r="737" ht="15.75" hidden="1" x14ac:dyDescent="0.25"/>
    <row r="738" ht="15.75" hidden="1" x14ac:dyDescent="0.25"/>
    <row r="739" ht="15.75" hidden="1" x14ac:dyDescent="0.25"/>
    <row r="740" ht="15.75" hidden="1" x14ac:dyDescent="0.25"/>
    <row r="741" ht="15.75" hidden="1" x14ac:dyDescent="0.25"/>
    <row r="742" ht="15.75" hidden="1" x14ac:dyDescent="0.25"/>
    <row r="743" ht="15.75" hidden="1" x14ac:dyDescent="0.25"/>
    <row r="744" ht="15.75" hidden="1" x14ac:dyDescent="0.25"/>
    <row r="745" ht="15.75" hidden="1" x14ac:dyDescent="0.25"/>
    <row r="746" ht="15.75" hidden="1" x14ac:dyDescent="0.25"/>
    <row r="747" ht="15.75" hidden="1" x14ac:dyDescent="0.25"/>
    <row r="748" ht="15.75" hidden="1" x14ac:dyDescent="0.25"/>
    <row r="749" ht="15.75" hidden="1" x14ac:dyDescent="0.25"/>
    <row r="750" ht="15.75" hidden="1" x14ac:dyDescent="0.25"/>
    <row r="751" ht="15.75" hidden="1" x14ac:dyDescent="0.25"/>
    <row r="752" ht="15.75" hidden="1" x14ac:dyDescent="0.25"/>
    <row r="753" ht="15.75" hidden="1" x14ac:dyDescent="0.25"/>
    <row r="754" ht="15.75" hidden="1" x14ac:dyDescent="0.25"/>
    <row r="755" ht="15.75" hidden="1" x14ac:dyDescent="0.25"/>
    <row r="756" ht="15.75" hidden="1" x14ac:dyDescent="0.25"/>
    <row r="757" ht="15.75" hidden="1" x14ac:dyDescent="0.25"/>
    <row r="758" ht="15.75" hidden="1" x14ac:dyDescent="0.25"/>
    <row r="759" ht="15.75" hidden="1" x14ac:dyDescent="0.25"/>
    <row r="760" ht="15.75" hidden="1" x14ac:dyDescent="0.25"/>
    <row r="761" ht="15.75" hidden="1" x14ac:dyDescent="0.25"/>
    <row r="762" ht="15.75" hidden="1" x14ac:dyDescent="0.25"/>
    <row r="763" ht="15.75" hidden="1" x14ac:dyDescent="0.25"/>
    <row r="764" ht="15.75" hidden="1" x14ac:dyDescent="0.25"/>
    <row r="765" ht="15.75" hidden="1" x14ac:dyDescent="0.25"/>
    <row r="766" ht="15.75" hidden="1" x14ac:dyDescent="0.25"/>
    <row r="767" ht="15.75" hidden="1" x14ac:dyDescent="0.25"/>
    <row r="768" ht="15.75" hidden="1" x14ac:dyDescent="0.25"/>
    <row r="769" ht="15.75" hidden="1" x14ac:dyDescent="0.25"/>
    <row r="770" ht="15.75" hidden="1" x14ac:dyDescent="0.25"/>
    <row r="771" ht="15.75" hidden="1" x14ac:dyDescent="0.25"/>
    <row r="772" ht="15.75" hidden="1" x14ac:dyDescent="0.25"/>
    <row r="773" ht="15.75" hidden="1" x14ac:dyDescent="0.25"/>
    <row r="774" ht="15.75" hidden="1" x14ac:dyDescent="0.25"/>
    <row r="775" ht="15.75" hidden="1" x14ac:dyDescent="0.25"/>
    <row r="776" ht="15.75" hidden="1" x14ac:dyDescent="0.25"/>
    <row r="777" ht="15.75" hidden="1" x14ac:dyDescent="0.25"/>
    <row r="778" ht="15.75" hidden="1" x14ac:dyDescent="0.25"/>
    <row r="779" ht="15.75" hidden="1" x14ac:dyDescent="0.25"/>
    <row r="780" ht="15.75" hidden="1" x14ac:dyDescent="0.25"/>
    <row r="781" ht="15.75" hidden="1" x14ac:dyDescent="0.25"/>
    <row r="782" ht="15.75" hidden="1" x14ac:dyDescent="0.25"/>
    <row r="783" ht="15.75" hidden="1" x14ac:dyDescent="0.25"/>
    <row r="784" ht="15.75" hidden="1" x14ac:dyDescent="0.25"/>
    <row r="785" ht="15.75" hidden="1" x14ac:dyDescent="0.25"/>
    <row r="786" ht="15.75" hidden="1" x14ac:dyDescent="0.25"/>
    <row r="787" ht="15.75" hidden="1" x14ac:dyDescent="0.25"/>
    <row r="788" ht="15.75" hidden="1" x14ac:dyDescent="0.25"/>
    <row r="789" ht="15.75" hidden="1" x14ac:dyDescent="0.25"/>
    <row r="790" ht="15.75" hidden="1" x14ac:dyDescent="0.25"/>
    <row r="791" ht="15.75" hidden="1" x14ac:dyDescent="0.25"/>
    <row r="792" ht="15.75" hidden="1" x14ac:dyDescent="0.25"/>
    <row r="793" ht="15.75" hidden="1" x14ac:dyDescent="0.25"/>
    <row r="794" ht="15.75" hidden="1" x14ac:dyDescent="0.25"/>
    <row r="795" ht="15.75" hidden="1" x14ac:dyDescent="0.25"/>
    <row r="796" ht="15.75" hidden="1" x14ac:dyDescent="0.25"/>
    <row r="797" ht="15.75" hidden="1" x14ac:dyDescent="0.25"/>
    <row r="798" ht="15.75" hidden="1" x14ac:dyDescent="0.25"/>
    <row r="799" ht="15.75" hidden="1" x14ac:dyDescent="0.25"/>
    <row r="800" ht="15.75" hidden="1" x14ac:dyDescent="0.25"/>
    <row r="801" ht="15.75" hidden="1" x14ac:dyDescent="0.25"/>
    <row r="802" ht="15.75" hidden="1" x14ac:dyDescent="0.25"/>
    <row r="803" ht="15.75" hidden="1" x14ac:dyDescent="0.25"/>
    <row r="804" ht="15.75" hidden="1" x14ac:dyDescent="0.25"/>
    <row r="805" ht="15.75" hidden="1" x14ac:dyDescent="0.25"/>
    <row r="806" ht="15.75" hidden="1" x14ac:dyDescent="0.25"/>
    <row r="807" ht="15.75" hidden="1" x14ac:dyDescent="0.25"/>
    <row r="808" ht="15.75" hidden="1" x14ac:dyDescent="0.25"/>
    <row r="809" ht="15.75" hidden="1" x14ac:dyDescent="0.25"/>
    <row r="810" ht="15.75" hidden="1" x14ac:dyDescent="0.25"/>
    <row r="811" ht="15.75" hidden="1" x14ac:dyDescent="0.25"/>
    <row r="812" ht="15.75" hidden="1" x14ac:dyDescent="0.25"/>
    <row r="813" ht="15.75" hidden="1" x14ac:dyDescent="0.25"/>
    <row r="814" ht="15.75" hidden="1" x14ac:dyDescent="0.25"/>
    <row r="815" ht="15.75" hidden="1" x14ac:dyDescent="0.25"/>
    <row r="816" ht="15.75" hidden="1" x14ac:dyDescent="0.25"/>
    <row r="817" ht="15.75" hidden="1" x14ac:dyDescent="0.25"/>
    <row r="818" ht="15.75" hidden="1" x14ac:dyDescent="0.25"/>
    <row r="819" ht="15.75" hidden="1" x14ac:dyDescent="0.25"/>
    <row r="820" ht="15.75" hidden="1" x14ac:dyDescent="0.25"/>
    <row r="821" ht="15.75" hidden="1" x14ac:dyDescent="0.25"/>
    <row r="822" ht="15.75" hidden="1" x14ac:dyDescent="0.25"/>
    <row r="823" ht="15.75" hidden="1" x14ac:dyDescent="0.25"/>
    <row r="824" ht="15.75" hidden="1" x14ac:dyDescent="0.25"/>
    <row r="825" ht="15.75" hidden="1" x14ac:dyDescent="0.25"/>
    <row r="826" ht="15.75" hidden="1" x14ac:dyDescent="0.25"/>
    <row r="827" ht="15.75" hidden="1" x14ac:dyDescent="0.25"/>
    <row r="828" ht="15.75" hidden="1" x14ac:dyDescent="0.25"/>
    <row r="829" ht="15.75" hidden="1" x14ac:dyDescent="0.25"/>
    <row r="830" ht="15.75" hidden="1" x14ac:dyDescent="0.25"/>
    <row r="831" ht="15.75" hidden="1" x14ac:dyDescent="0.25"/>
    <row r="832" ht="15.75" hidden="1" x14ac:dyDescent="0.25"/>
    <row r="833" ht="15.75" hidden="1" x14ac:dyDescent="0.25"/>
    <row r="834" ht="15.75" hidden="1" x14ac:dyDescent="0.25"/>
    <row r="835" ht="15.75" hidden="1" x14ac:dyDescent="0.25"/>
    <row r="836" ht="15.75" hidden="1" x14ac:dyDescent="0.25"/>
    <row r="837" ht="15.75" hidden="1" x14ac:dyDescent="0.25"/>
    <row r="838" ht="15.75" hidden="1" x14ac:dyDescent="0.25"/>
    <row r="839" ht="15.75" hidden="1" x14ac:dyDescent="0.25"/>
    <row r="840" ht="15.75" hidden="1" x14ac:dyDescent="0.25"/>
    <row r="841" ht="15.75" hidden="1" x14ac:dyDescent="0.25"/>
    <row r="842" ht="15.75" hidden="1" x14ac:dyDescent="0.25"/>
    <row r="843" ht="15.75" hidden="1" x14ac:dyDescent="0.25"/>
    <row r="844" ht="15.75" hidden="1" x14ac:dyDescent="0.25"/>
    <row r="845" ht="15.75" hidden="1" x14ac:dyDescent="0.25"/>
    <row r="846" ht="15.75" hidden="1" x14ac:dyDescent="0.25"/>
    <row r="847" ht="15.75" hidden="1" x14ac:dyDescent="0.25"/>
    <row r="848" ht="15.75" hidden="1" x14ac:dyDescent="0.25"/>
    <row r="849" ht="15.75" hidden="1" x14ac:dyDescent="0.25"/>
    <row r="850" ht="15.75" hidden="1" x14ac:dyDescent="0.25"/>
    <row r="851" ht="15.75" hidden="1" x14ac:dyDescent="0.25"/>
    <row r="852" ht="15.75" hidden="1" x14ac:dyDescent="0.25"/>
    <row r="853" ht="15.75" hidden="1" x14ac:dyDescent="0.25"/>
    <row r="854" ht="15.75" hidden="1" x14ac:dyDescent="0.25"/>
    <row r="855" ht="15.75" hidden="1" x14ac:dyDescent="0.25"/>
    <row r="856" ht="15.75" hidden="1" x14ac:dyDescent="0.25"/>
    <row r="857" ht="15.75" hidden="1" x14ac:dyDescent="0.25"/>
    <row r="858" ht="15.75" hidden="1" x14ac:dyDescent="0.25"/>
    <row r="859" ht="15.75" hidden="1" x14ac:dyDescent="0.25"/>
    <row r="860" ht="15.75" hidden="1" x14ac:dyDescent="0.25"/>
    <row r="861" ht="15.75" hidden="1" x14ac:dyDescent="0.25"/>
    <row r="862" ht="15.75" hidden="1" x14ac:dyDescent="0.25"/>
    <row r="863" ht="15.75" hidden="1" x14ac:dyDescent="0.25"/>
    <row r="864" ht="15.75" hidden="1" x14ac:dyDescent="0.25"/>
    <row r="865" ht="15.75" hidden="1" x14ac:dyDescent="0.25"/>
    <row r="866" ht="15.75" hidden="1" x14ac:dyDescent="0.25"/>
    <row r="867" ht="15.75" hidden="1" x14ac:dyDescent="0.25"/>
    <row r="868" ht="15.75" hidden="1" x14ac:dyDescent="0.25"/>
    <row r="869" ht="15.75" hidden="1" x14ac:dyDescent="0.25"/>
    <row r="870" ht="15.75" hidden="1" x14ac:dyDescent="0.25"/>
    <row r="871" ht="15.75" hidden="1" x14ac:dyDescent="0.25"/>
    <row r="872" ht="15.75" hidden="1" x14ac:dyDescent="0.25"/>
    <row r="873" ht="15.75" hidden="1" x14ac:dyDescent="0.25"/>
    <row r="874" ht="15.75" hidden="1" x14ac:dyDescent="0.25"/>
    <row r="875" ht="15.75" hidden="1" x14ac:dyDescent="0.25"/>
    <row r="876" ht="15.75" hidden="1" x14ac:dyDescent="0.25"/>
    <row r="877" ht="15.75" hidden="1" x14ac:dyDescent="0.25"/>
    <row r="878" ht="15.75" hidden="1" x14ac:dyDescent="0.25"/>
    <row r="879" ht="15.75" hidden="1" x14ac:dyDescent="0.25"/>
    <row r="880" ht="15.75" hidden="1" x14ac:dyDescent="0.25"/>
    <row r="881" ht="15.75" hidden="1" x14ac:dyDescent="0.25"/>
    <row r="882" ht="15.75" hidden="1" x14ac:dyDescent="0.25"/>
    <row r="883" ht="15.75" hidden="1" x14ac:dyDescent="0.25"/>
    <row r="884" ht="15.75" hidden="1" x14ac:dyDescent="0.25"/>
    <row r="885" ht="15.75" hidden="1" x14ac:dyDescent="0.25"/>
    <row r="886" ht="15.75" hidden="1" x14ac:dyDescent="0.25"/>
    <row r="887" ht="15.75" hidden="1" x14ac:dyDescent="0.25"/>
    <row r="888" ht="15.75" hidden="1" x14ac:dyDescent="0.25"/>
    <row r="889" ht="15.75" hidden="1" x14ac:dyDescent="0.25"/>
    <row r="890" ht="15.75" hidden="1" x14ac:dyDescent="0.25"/>
    <row r="891" ht="15.75" hidden="1" x14ac:dyDescent="0.25"/>
    <row r="892" ht="15.75" hidden="1" x14ac:dyDescent="0.25"/>
    <row r="893" ht="15.75" hidden="1" x14ac:dyDescent="0.25"/>
    <row r="894" ht="15.75" hidden="1" x14ac:dyDescent="0.25"/>
    <row r="895" ht="15.75" hidden="1" x14ac:dyDescent="0.25"/>
    <row r="896" ht="15.75" hidden="1" x14ac:dyDescent="0.25"/>
    <row r="897" ht="15.75" hidden="1" x14ac:dyDescent="0.25"/>
    <row r="898" ht="15.75" hidden="1" x14ac:dyDescent="0.25"/>
    <row r="899" ht="15.75" hidden="1" x14ac:dyDescent="0.25"/>
    <row r="900" ht="15.75" hidden="1" x14ac:dyDescent="0.25"/>
    <row r="901" ht="15.75" hidden="1" x14ac:dyDescent="0.25"/>
    <row r="902" ht="15.75" hidden="1" x14ac:dyDescent="0.25"/>
    <row r="903" ht="15.75" hidden="1" x14ac:dyDescent="0.25"/>
    <row r="904" ht="15.75" hidden="1" x14ac:dyDescent="0.25"/>
    <row r="905" ht="15.75" hidden="1" x14ac:dyDescent="0.25"/>
    <row r="906" ht="15.75" hidden="1" x14ac:dyDescent="0.25"/>
    <row r="907" ht="15.75" hidden="1" x14ac:dyDescent="0.25"/>
    <row r="908" ht="15.75" hidden="1" x14ac:dyDescent="0.25"/>
    <row r="909" ht="15.75" hidden="1" x14ac:dyDescent="0.25"/>
    <row r="910" ht="15.75" hidden="1" x14ac:dyDescent="0.25"/>
    <row r="911" ht="15.75" hidden="1" x14ac:dyDescent="0.25"/>
    <row r="912" ht="15.75" hidden="1" x14ac:dyDescent="0.25"/>
    <row r="913" ht="15.75" hidden="1" x14ac:dyDescent="0.25"/>
    <row r="914" ht="15.75" hidden="1" x14ac:dyDescent="0.25"/>
    <row r="915" ht="15.75" hidden="1" x14ac:dyDescent="0.25"/>
    <row r="916" ht="15.75" hidden="1" x14ac:dyDescent="0.25"/>
    <row r="917" ht="15.75" hidden="1" x14ac:dyDescent="0.25"/>
    <row r="918" ht="15.75" hidden="1" x14ac:dyDescent="0.25"/>
    <row r="919" ht="15.75" hidden="1" x14ac:dyDescent="0.25"/>
    <row r="920" ht="15.75" hidden="1" x14ac:dyDescent="0.25"/>
    <row r="921" ht="15.75" hidden="1" x14ac:dyDescent="0.25"/>
    <row r="922" ht="15.75" hidden="1" x14ac:dyDescent="0.25"/>
    <row r="923" ht="15.75" hidden="1" x14ac:dyDescent="0.25"/>
    <row r="924" ht="15.75" hidden="1" x14ac:dyDescent="0.25"/>
    <row r="925" ht="15.75" hidden="1" x14ac:dyDescent="0.25"/>
    <row r="926" ht="15.75" hidden="1" x14ac:dyDescent="0.25"/>
    <row r="927" ht="15.75" hidden="1" x14ac:dyDescent="0.25"/>
    <row r="928" ht="15.75" hidden="1" x14ac:dyDescent="0.25"/>
    <row r="929" ht="15.75" hidden="1" x14ac:dyDescent="0.25"/>
    <row r="930" ht="15.75" hidden="1" x14ac:dyDescent="0.25"/>
    <row r="931" ht="15.75" hidden="1" x14ac:dyDescent="0.25"/>
    <row r="932" ht="15.75" hidden="1" x14ac:dyDescent="0.25"/>
    <row r="933" ht="15.75" hidden="1" x14ac:dyDescent="0.25"/>
    <row r="934" ht="15.75" hidden="1" x14ac:dyDescent="0.25"/>
    <row r="935" ht="15.75" hidden="1" x14ac:dyDescent="0.25"/>
    <row r="936" ht="15.75" hidden="1" x14ac:dyDescent="0.25"/>
    <row r="937" ht="15.75" hidden="1" x14ac:dyDescent="0.25"/>
    <row r="938" ht="15.75" hidden="1" x14ac:dyDescent="0.25"/>
    <row r="939" ht="15.75" hidden="1" x14ac:dyDescent="0.25"/>
    <row r="940" ht="15.75" hidden="1" x14ac:dyDescent="0.25"/>
    <row r="941" ht="15.75" hidden="1" x14ac:dyDescent="0.25"/>
    <row r="942" ht="15.75" hidden="1" x14ac:dyDescent="0.25"/>
    <row r="943" ht="15.75" hidden="1" x14ac:dyDescent="0.25"/>
    <row r="944" ht="15.75" hidden="1" x14ac:dyDescent="0.25"/>
    <row r="945" ht="15.75" hidden="1" x14ac:dyDescent="0.25"/>
    <row r="946" ht="15.75" hidden="1" x14ac:dyDescent="0.25"/>
    <row r="947" ht="15.75" hidden="1" x14ac:dyDescent="0.25"/>
    <row r="948" ht="15.75" hidden="1" x14ac:dyDescent="0.25"/>
    <row r="949" ht="15.75" hidden="1" x14ac:dyDescent="0.25"/>
    <row r="950" ht="15.75" hidden="1" x14ac:dyDescent="0.25"/>
    <row r="951" ht="15.75" hidden="1" x14ac:dyDescent="0.25"/>
    <row r="952" ht="15.75" hidden="1" x14ac:dyDescent="0.25"/>
    <row r="953" ht="15.75" hidden="1" x14ac:dyDescent="0.25"/>
    <row r="954" ht="15.75" hidden="1" x14ac:dyDescent="0.25"/>
    <row r="955" ht="15.75" hidden="1" x14ac:dyDescent="0.25"/>
    <row r="956" ht="15.75" hidden="1" x14ac:dyDescent="0.25"/>
    <row r="957" ht="15.75" hidden="1" x14ac:dyDescent="0.25"/>
    <row r="958" ht="15.75" hidden="1" x14ac:dyDescent="0.25"/>
    <row r="959" ht="15.75" hidden="1" x14ac:dyDescent="0.25"/>
    <row r="960" ht="15.75" hidden="1" x14ac:dyDescent="0.25"/>
    <row r="961" ht="15.75" hidden="1" x14ac:dyDescent="0.25"/>
    <row r="962" ht="15.75" hidden="1" x14ac:dyDescent="0.25"/>
    <row r="963" ht="15.75" hidden="1" x14ac:dyDescent="0.25"/>
    <row r="964" ht="15.75" hidden="1" x14ac:dyDescent="0.25"/>
    <row r="965" ht="15.75" hidden="1" x14ac:dyDescent="0.25"/>
    <row r="966" ht="15.75" hidden="1" x14ac:dyDescent="0.25"/>
    <row r="967" ht="15.75" hidden="1" x14ac:dyDescent="0.25"/>
    <row r="968" ht="15.75" hidden="1" x14ac:dyDescent="0.25"/>
    <row r="969" ht="15.75" hidden="1" x14ac:dyDescent="0.25"/>
    <row r="970" ht="15.75" hidden="1" x14ac:dyDescent="0.25"/>
    <row r="971" ht="15.75" hidden="1" x14ac:dyDescent="0.25"/>
    <row r="972" ht="15.75" hidden="1" x14ac:dyDescent="0.25"/>
    <row r="973" ht="15.75" hidden="1" x14ac:dyDescent="0.25"/>
    <row r="974" ht="15.75" hidden="1" x14ac:dyDescent="0.25"/>
    <row r="975" ht="15.75" hidden="1" x14ac:dyDescent="0.25"/>
    <row r="976" ht="15.75" hidden="1" x14ac:dyDescent="0.25"/>
    <row r="977" ht="15.75" hidden="1" x14ac:dyDescent="0.25"/>
    <row r="978" ht="15.75" hidden="1" x14ac:dyDescent="0.25"/>
    <row r="979" ht="15.75" hidden="1" x14ac:dyDescent="0.25"/>
    <row r="980" ht="15.75" hidden="1" x14ac:dyDescent="0.25"/>
    <row r="981" ht="15.75" hidden="1" x14ac:dyDescent="0.25"/>
    <row r="982" ht="15.75" hidden="1" x14ac:dyDescent="0.25"/>
    <row r="983" ht="15.75" hidden="1" x14ac:dyDescent="0.25"/>
    <row r="984" ht="15.75" hidden="1" x14ac:dyDescent="0.25"/>
    <row r="985" ht="15.75" hidden="1" x14ac:dyDescent="0.25"/>
    <row r="986" ht="15.75" hidden="1" x14ac:dyDescent="0.25"/>
    <row r="987" ht="15.75" hidden="1" x14ac:dyDescent="0.25"/>
    <row r="988" ht="15.75" hidden="1" x14ac:dyDescent="0.25"/>
    <row r="989" ht="15.75" hidden="1" x14ac:dyDescent="0.25"/>
    <row r="990" ht="15.75" hidden="1" x14ac:dyDescent="0.25"/>
    <row r="991" ht="15.75" hidden="1" x14ac:dyDescent="0.25"/>
    <row r="992" ht="15.75" hidden="1" x14ac:dyDescent="0.25"/>
    <row r="993" ht="15.75" hidden="1" x14ac:dyDescent="0.25"/>
    <row r="994" ht="15.75" hidden="1" x14ac:dyDescent="0.25"/>
    <row r="995" ht="15.75" hidden="1" x14ac:dyDescent="0.25"/>
    <row r="996" ht="15.75" hidden="1" x14ac:dyDescent="0.25"/>
    <row r="997" ht="15.75" hidden="1" x14ac:dyDescent="0.25"/>
    <row r="998" ht="15.75" hidden="1" x14ac:dyDescent="0.25"/>
    <row r="999" ht="15.75" hidden="1" x14ac:dyDescent="0.25"/>
    <row r="1000" ht="15.75" hidden="1" x14ac:dyDescent="0.25"/>
    <row r="1001" ht="15.75" hidden="1" x14ac:dyDescent="0.25"/>
    <row r="1002" ht="15.75" hidden="1" x14ac:dyDescent="0.25"/>
    <row r="1003" ht="15.75" hidden="1" x14ac:dyDescent="0.25"/>
    <row r="1004" ht="15.75" hidden="1" x14ac:dyDescent="0.25"/>
    <row r="1005" ht="15.75" hidden="1" x14ac:dyDescent="0.25"/>
    <row r="1006" ht="15.75" hidden="1" x14ac:dyDescent="0.25"/>
    <row r="1007" ht="15.75" hidden="1" x14ac:dyDescent="0.25"/>
    <row r="1008" ht="15.75" hidden="1" x14ac:dyDescent="0.25"/>
    <row r="1009" ht="15.75" hidden="1" x14ac:dyDescent="0.25"/>
    <row r="1010" ht="15.75" hidden="1" x14ac:dyDescent="0.25"/>
    <row r="1011" ht="15.75" hidden="1" x14ac:dyDescent="0.25"/>
    <row r="1012" ht="15.75" hidden="1" x14ac:dyDescent="0.25"/>
    <row r="1013" ht="15.75" hidden="1" x14ac:dyDescent="0.25"/>
    <row r="1014" ht="15.75" hidden="1" x14ac:dyDescent="0.25"/>
    <row r="1015" ht="15.75" hidden="1" x14ac:dyDescent="0.25"/>
    <row r="1016" ht="15.75" hidden="1" x14ac:dyDescent="0.25"/>
    <row r="1017" ht="15.75" hidden="1" x14ac:dyDescent="0.25"/>
    <row r="1018" ht="15.75" hidden="1" x14ac:dyDescent="0.25"/>
    <row r="1019" ht="15.75" hidden="1" x14ac:dyDescent="0.25"/>
    <row r="1020" ht="15.75" hidden="1" x14ac:dyDescent="0.25"/>
    <row r="1021" ht="15.75" hidden="1" x14ac:dyDescent="0.25"/>
    <row r="1022" ht="15.75" hidden="1" x14ac:dyDescent="0.25"/>
    <row r="1023" ht="15.75" hidden="1" x14ac:dyDescent="0.25"/>
    <row r="1024" ht="15.75" hidden="1" x14ac:dyDescent="0.25"/>
    <row r="1025" ht="15.75" hidden="1" x14ac:dyDescent="0.25"/>
    <row r="1026" ht="15.75" hidden="1" x14ac:dyDescent="0.25"/>
    <row r="1027" ht="15.75" hidden="1" x14ac:dyDescent="0.25"/>
    <row r="1028" ht="15.75" hidden="1" x14ac:dyDescent="0.25"/>
    <row r="1029" ht="15.75" hidden="1" x14ac:dyDescent="0.25"/>
    <row r="1030" ht="15.75" hidden="1" x14ac:dyDescent="0.25"/>
    <row r="1031" ht="15.75" hidden="1" x14ac:dyDescent="0.25"/>
    <row r="1032" ht="15.75" hidden="1" x14ac:dyDescent="0.25"/>
    <row r="1033" ht="15.75" hidden="1" x14ac:dyDescent="0.25"/>
    <row r="1034" ht="15.75" hidden="1" x14ac:dyDescent="0.25"/>
    <row r="1035" ht="15.75" hidden="1" x14ac:dyDescent="0.25"/>
    <row r="1036" ht="15.75" hidden="1" x14ac:dyDescent="0.25"/>
    <row r="1037" ht="15.75" hidden="1" x14ac:dyDescent="0.25"/>
    <row r="1038" ht="15.75" hidden="1" x14ac:dyDescent="0.25"/>
    <row r="1039" ht="15.75" hidden="1" x14ac:dyDescent="0.25"/>
    <row r="1040" ht="15.75" hidden="1" x14ac:dyDescent="0.25"/>
    <row r="1041" ht="15.75" hidden="1" x14ac:dyDescent="0.25"/>
    <row r="1042" ht="15.75" hidden="1" x14ac:dyDescent="0.25"/>
    <row r="1043" ht="15.75" hidden="1" x14ac:dyDescent="0.25"/>
    <row r="1044" ht="15.75" hidden="1" x14ac:dyDescent="0.25"/>
    <row r="1045" ht="15.75" hidden="1" x14ac:dyDescent="0.25"/>
    <row r="1046" ht="15.75" hidden="1" x14ac:dyDescent="0.25"/>
    <row r="1047" ht="15.75" hidden="1" x14ac:dyDescent="0.25"/>
    <row r="1048" ht="15.75" hidden="1" x14ac:dyDescent="0.25"/>
    <row r="1049" ht="15.75" hidden="1" x14ac:dyDescent="0.25"/>
    <row r="1050" ht="15.75" hidden="1" x14ac:dyDescent="0.25"/>
    <row r="1051" ht="15.75" hidden="1" x14ac:dyDescent="0.25"/>
    <row r="1052" ht="15.75" hidden="1" x14ac:dyDescent="0.25"/>
    <row r="1053" ht="15.75" hidden="1" x14ac:dyDescent="0.25"/>
    <row r="1054" ht="15.75" hidden="1" x14ac:dyDescent="0.25"/>
    <row r="1055" ht="15.75" hidden="1" x14ac:dyDescent="0.25"/>
    <row r="1056" ht="15.75" hidden="1" x14ac:dyDescent="0.25"/>
    <row r="1057" ht="15.75" hidden="1" x14ac:dyDescent="0.25"/>
    <row r="1058" ht="15.75" hidden="1" x14ac:dyDescent="0.25"/>
    <row r="1059" ht="15.75" hidden="1" x14ac:dyDescent="0.25"/>
    <row r="1060" ht="15.75" hidden="1" x14ac:dyDescent="0.25"/>
    <row r="1061" ht="15.75" hidden="1" x14ac:dyDescent="0.25"/>
    <row r="1062" ht="15.75" hidden="1" x14ac:dyDescent="0.25"/>
    <row r="1063" ht="15.75" hidden="1" x14ac:dyDescent="0.25"/>
    <row r="1064" ht="15.75" hidden="1" x14ac:dyDescent="0.25"/>
    <row r="1065" ht="15.75" hidden="1" x14ac:dyDescent="0.25"/>
    <row r="1066" ht="15.75" hidden="1" x14ac:dyDescent="0.25"/>
    <row r="1067" ht="15.75" hidden="1" x14ac:dyDescent="0.25"/>
    <row r="1068" ht="15.75" hidden="1" x14ac:dyDescent="0.25"/>
    <row r="1069" ht="15.75" hidden="1" x14ac:dyDescent="0.25"/>
    <row r="1070" ht="15.75" hidden="1" x14ac:dyDescent="0.25"/>
    <row r="1071" ht="15.75" hidden="1" x14ac:dyDescent="0.25"/>
    <row r="1072" ht="15.75" hidden="1" x14ac:dyDescent="0.25"/>
    <row r="1073" ht="15.75" hidden="1" x14ac:dyDescent="0.25"/>
    <row r="1074" ht="15.75" hidden="1" x14ac:dyDescent="0.25"/>
    <row r="1075" ht="15.75" hidden="1" x14ac:dyDescent="0.25"/>
    <row r="1076" ht="15.75" hidden="1" x14ac:dyDescent="0.25"/>
    <row r="1077" ht="15.75" hidden="1" x14ac:dyDescent="0.25"/>
    <row r="1078" ht="15.75" hidden="1" x14ac:dyDescent="0.25"/>
    <row r="1079" ht="15.75" hidden="1" x14ac:dyDescent="0.25"/>
    <row r="1080" ht="15.75" hidden="1" x14ac:dyDescent="0.25"/>
    <row r="1081" ht="15.75" hidden="1" x14ac:dyDescent="0.25"/>
    <row r="1082" ht="15.75" hidden="1" x14ac:dyDescent="0.25"/>
    <row r="1083" ht="15.75" hidden="1" x14ac:dyDescent="0.25"/>
    <row r="1084" ht="15.75" hidden="1" x14ac:dyDescent="0.25"/>
    <row r="1085" ht="15.75" hidden="1" x14ac:dyDescent="0.25"/>
    <row r="1086" ht="15.75" hidden="1" x14ac:dyDescent="0.25"/>
    <row r="1087" ht="15.75" hidden="1" x14ac:dyDescent="0.25"/>
    <row r="1088" ht="15.75" hidden="1" x14ac:dyDescent="0.25"/>
    <row r="1089" ht="15.75" hidden="1" x14ac:dyDescent="0.25"/>
    <row r="1090" ht="15.75" hidden="1" x14ac:dyDescent="0.25"/>
    <row r="1091" ht="15.75" hidden="1" x14ac:dyDescent="0.25"/>
    <row r="1092" ht="15.75" hidden="1" x14ac:dyDescent="0.25"/>
    <row r="1093" ht="15.75" hidden="1" x14ac:dyDescent="0.25"/>
    <row r="1094" ht="15.75" hidden="1" x14ac:dyDescent="0.25"/>
    <row r="1095" ht="15.75" hidden="1" x14ac:dyDescent="0.25"/>
    <row r="1096" ht="15.75" hidden="1" x14ac:dyDescent="0.25"/>
    <row r="1097" ht="15.75" hidden="1" x14ac:dyDescent="0.25"/>
    <row r="1098" ht="15.75" hidden="1" x14ac:dyDescent="0.25"/>
    <row r="1099" ht="15.75" hidden="1" x14ac:dyDescent="0.25"/>
    <row r="1100" ht="15.75" hidden="1" x14ac:dyDescent="0.25"/>
    <row r="1101" ht="15.75" hidden="1" x14ac:dyDescent="0.25"/>
    <row r="1102" ht="15.75" hidden="1" x14ac:dyDescent="0.25"/>
    <row r="1103" ht="15.75" hidden="1" x14ac:dyDescent="0.25"/>
    <row r="1104" ht="15.75" hidden="1" x14ac:dyDescent="0.25"/>
    <row r="1105" ht="15.75" hidden="1" x14ac:dyDescent="0.25"/>
    <row r="1106" ht="15.75" hidden="1" x14ac:dyDescent="0.25"/>
    <row r="1107" ht="15.75" hidden="1" x14ac:dyDescent="0.25"/>
    <row r="1108" ht="15.75" hidden="1" x14ac:dyDescent="0.25"/>
    <row r="1109" ht="15.75" hidden="1" x14ac:dyDescent="0.25"/>
    <row r="1110" ht="15.75" hidden="1" x14ac:dyDescent="0.25"/>
    <row r="1111" ht="15.75" hidden="1" x14ac:dyDescent="0.25"/>
    <row r="1112" ht="15.75" hidden="1" x14ac:dyDescent="0.25"/>
    <row r="1113" ht="15.75" hidden="1" x14ac:dyDescent="0.25"/>
    <row r="1114" ht="15.75" hidden="1" x14ac:dyDescent="0.25"/>
    <row r="1115" ht="15.75" hidden="1" x14ac:dyDescent="0.25"/>
    <row r="1116" ht="15.75" hidden="1" x14ac:dyDescent="0.25"/>
    <row r="1117" ht="15.75" hidden="1" x14ac:dyDescent="0.25"/>
    <row r="1118" ht="15.75" hidden="1" x14ac:dyDescent="0.25"/>
    <row r="1119" ht="15.75" hidden="1" x14ac:dyDescent="0.25"/>
    <row r="1120" ht="15.75" hidden="1" x14ac:dyDescent="0.25"/>
    <row r="1121" ht="15.75" hidden="1" x14ac:dyDescent="0.25"/>
    <row r="1122" ht="15.75" hidden="1" x14ac:dyDescent="0.25"/>
    <row r="1123" ht="15.75" hidden="1" x14ac:dyDescent="0.25"/>
    <row r="1124" ht="15.75" hidden="1" x14ac:dyDescent="0.25"/>
    <row r="1125" ht="15.75" hidden="1" x14ac:dyDescent="0.25"/>
    <row r="1126" ht="15.75" hidden="1" x14ac:dyDescent="0.25"/>
    <row r="1127" ht="15.75" hidden="1" x14ac:dyDescent="0.25"/>
    <row r="1128" ht="15.75" hidden="1" x14ac:dyDescent="0.25"/>
    <row r="1129" ht="15.75" hidden="1" x14ac:dyDescent="0.25"/>
    <row r="1130" ht="15.75" hidden="1" x14ac:dyDescent="0.25"/>
    <row r="1131" ht="15.75" hidden="1" x14ac:dyDescent="0.25"/>
    <row r="1132" ht="15.75" hidden="1" x14ac:dyDescent="0.25"/>
    <row r="1133" ht="15.75" hidden="1" x14ac:dyDescent="0.25"/>
    <row r="1134" ht="15.75" hidden="1" x14ac:dyDescent="0.25"/>
    <row r="1135" ht="15.75" hidden="1" x14ac:dyDescent="0.25"/>
    <row r="1136" ht="15.75" hidden="1" x14ac:dyDescent="0.25"/>
    <row r="1137" ht="15.75" hidden="1" x14ac:dyDescent="0.25"/>
    <row r="1138" ht="15.75" hidden="1" x14ac:dyDescent="0.25"/>
    <row r="1139" ht="15.75" hidden="1" x14ac:dyDescent="0.25"/>
    <row r="1140" ht="15.75" hidden="1" x14ac:dyDescent="0.25"/>
    <row r="1141" ht="15.75" hidden="1" x14ac:dyDescent="0.25"/>
    <row r="1142" ht="15.75" hidden="1" x14ac:dyDescent="0.25"/>
    <row r="1143" ht="15.75" hidden="1" x14ac:dyDescent="0.25"/>
    <row r="1144" ht="15.75" hidden="1" x14ac:dyDescent="0.25"/>
    <row r="1145" ht="15.75" hidden="1" x14ac:dyDescent="0.25"/>
    <row r="1146" ht="15.75" hidden="1" x14ac:dyDescent="0.25"/>
    <row r="1147" ht="15.75" hidden="1" x14ac:dyDescent="0.25"/>
    <row r="1148" ht="15.75" hidden="1" x14ac:dyDescent="0.25"/>
    <row r="1149" ht="15.75" hidden="1" x14ac:dyDescent="0.25"/>
    <row r="1150" ht="15.75" hidden="1" x14ac:dyDescent="0.25"/>
    <row r="1151" ht="15.75" hidden="1" x14ac:dyDescent="0.25"/>
    <row r="1152" ht="15.75" hidden="1" x14ac:dyDescent="0.25"/>
    <row r="1153" ht="15.75" hidden="1" x14ac:dyDescent="0.25"/>
    <row r="1154" ht="15.75" hidden="1" x14ac:dyDescent="0.25"/>
    <row r="1155" ht="15.75" hidden="1" x14ac:dyDescent="0.25"/>
    <row r="1156" ht="15.75" hidden="1" x14ac:dyDescent="0.25"/>
    <row r="1157" ht="15.75" hidden="1" x14ac:dyDescent="0.25"/>
    <row r="1158" ht="15.75" hidden="1" x14ac:dyDescent="0.25"/>
    <row r="1159" ht="15.75" hidden="1" x14ac:dyDescent="0.25"/>
    <row r="1160" ht="15.75" hidden="1" x14ac:dyDescent="0.25"/>
    <row r="1161" ht="15.75" hidden="1" x14ac:dyDescent="0.25"/>
    <row r="1162" ht="15.75" hidden="1" x14ac:dyDescent="0.25"/>
    <row r="1163" ht="15.75" hidden="1" x14ac:dyDescent="0.25"/>
    <row r="1164" ht="15.75" hidden="1" x14ac:dyDescent="0.25"/>
    <row r="1165" ht="15.75" hidden="1" x14ac:dyDescent="0.25"/>
    <row r="1166" ht="15.75" hidden="1" x14ac:dyDescent="0.25"/>
    <row r="1167" ht="15.75" hidden="1" x14ac:dyDescent="0.25"/>
    <row r="1168" ht="15.75" hidden="1" x14ac:dyDescent="0.25"/>
    <row r="1169" ht="15.75" hidden="1" x14ac:dyDescent="0.25"/>
    <row r="1170" ht="15.75" hidden="1" x14ac:dyDescent="0.25"/>
    <row r="1171" ht="15.75" hidden="1" x14ac:dyDescent="0.25"/>
    <row r="1172" ht="15.75" hidden="1" x14ac:dyDescent="0.25"/>
    <row r="1173" ht="15.75" hidden="1" x14ac:dyDescent="0.25"/>
    <row r="1174" ht="15.75" hidden="1" x14ac:dyDescent="0.25"/>
    <row r="1175" ht="15.75" hidden="1" x14ac:dyDescent="0.25"/>
    <row r="1176" ht="15.75" hidden="1" x14ac:dyDescent="0.25"/>
    <row r="1177" ht="15.75" hidden="1" x14ac:dyDescent="0.25"/>
    <row r="1178" ht="15.75" hidden="1" x14ac:dyDescent="0.25"/>
    <row r="1179" ht="15.75" hidden="1" x14ac:dyDescent="0.25"/>
    <row r="1180" ht="15.75" hidden="1" x14ac:dyDescent="0.25"/>
    <row r="1181" ht="15.75" hidden="1" x14ac:dyDescent="0.25"/>
    <row r="1182" ht="15.75" hidden="1" x14ac:dyDescent="0.25"/>
    <row r="1183" ht="15.75" hidden="1" x14ac:dyDescent="0.25"/>
    <row r="1184" ht="15.75" hidden="1" x14ac:dyDescent="0.25"/>
    <row r="1185" ht="15.75" hidden="1" x14ac:dyDescent="0.25"/>
    <row r="1186" ht="15.75" hidden="1" x14ac:dyDescent="0.25"/>
    <row r="1187" ht="15.75" hidden="1" x14ac:dyDescent="0.25"/>
    <row r="1188" ht="15.75" hidden="1" x14ac:dyDescent="0.25"/>
    <row r="1189" ht="15.75" hidden="1" x14ac:dyDescent="0.25"/>
    <row r="1190" ht="15.75" hidden="1" x14ac:dyDescent="0.25"/>
    <row r="1191" ht="15.75" hidden="1" x14ac:dyDescent="0.25"/>
    <row r="1192" ht="15.75" hidden="1" x14ac:dyDescent="0.25"/>
    <row r="1193" ht="15.75" hidden="1" x14ac:dyDescent="0.25"/>
    <row r="1194" ht="15.75" hidden="1" x14ac:dyDescent="0.25"/>
    <row r="1195" ht="15.75" hidden="1" x14ac:dyDescent="0.25"/>
    <row r="1196" ht="15.75" hidden="1" x14ac:dyDescent="0.25"/>
    <row r="1197" ht="15.75" hidden="1" x14ac:dyDescent="0.25"/>
    <row r="1198" ht="15.75" hidden="1" x14ac:dyDescent="0.25"/>
    <row r="1199" ht="15.75" hidden="1" x14ac:dyDescent="0.25"/>
    <row r="1200" ht="15.75" hidden="1" x14ac:dyDescent="0.25"/>
    <row r="1201" ht="15.75" hidden="1" x14ac:dyDescent="0.25"/>
    <row r="1202" ht="15.75" hidden="1" x14ac:dyDescent="0.25"/>
    <row r="1203" ht="15.75" hidden="1" x14ac:dyDescent="0.25"/>
    <row r="1204" ht="15.75" hidden="1" x14ac:dyDescent="0.25"/>
    <row r="1205" ht="15.75" hidden="1" x14ac:dyDescent="0.25"/>
    <row r="1206" ht="15.75" hidden="1" x14ac:dyDescent="0.25"/>
    <row r="1207" ht="15.75" hidden="1" x14ac:dyDescent="0.25"/>
    <row r="1208" ht="15.75" hidden="1" x14ac:dyDescent="0.25"/>
    <row r="1209" ht="15.75" hidden="1" x14ac:dyDescent="0.25"/>
    <row r="1210" ht="15.75" hidden="1" x14ac:dyDescent="0.25"/>
    <row r="1211" ht="15.75" hidden="1" x14ac:dyDescent="0.25"/>
    <row r="1212" ht="15.75" hidden="1" x14ac:dyDescent="0.25"/>
    <row r="1213" ht="15.75" hidden="1" x14ac:dyDescent="0.25"/>
    <row r="1214" ht="15.75" hidden="1" x14ac:dyDescent="0.25"/>
    <row r="1215" ht="15.75" hidden="1" x14ac:dyDescent="0.25"/>
    <row r="1216" ht="15.75" hidden="1" x14ac:dyDescent="0.25"/>
    <row r="1217" ht="15.75" hidden="1" x14ac:dyDescent="0.25"/>
    <row r="1218" ht="15.75" hidden="1" x14ac:dyDescent="0.25"/>
    <row r="1219" ht="15.75" hidden="1" x14ac:dyDescent="0.25"/>
    <row r="1220" ht="15.75" hidden="1" x14ac:dyDescent="0.25"/>
    <row r="1221" ht="15.75" hidden="1" x14ac:dyDescent="0.25"/>
    <row r="1222" ht="15.75" hidden="1" x14ac:dyDescent="0.25"/>
    <row r="1223" ht="15.75" hidden="1" x14ac:dyDescent="0.25"/>
    <row r="1224" ht="15.75" hidden="1" x14ac:dyDescent="0.25"/>
    <row r="1225" ht="15.75" hidden="1" x14ac:dyDescent="0.25"/>
    <row r="1226" ht="15.75" hidden="1" x14ac:dyDescent="0.25"/>
    <row r="1227" ht="15.75" hidden="1" x14ac:dyDescent="0.25"/>
    <row r="1228" ht="15.75" hidden="1" x14ac:dyDescent="0.25"/>
    <row r="1229" ht="15.75" hidden="1" x14ac:dyDescent="0.25"/>
    <row r="1230" ht="15.75" hidden="1" x14ac:dyDescent="0.25"/>
    <row r="1231" ht="15.75" hidden="1" x14ac:dyDescent="0.25"/>
    <row r="1232" ht="15.75" hidden="1" x14ac:dyDescent="0.25"/>
    <row r="1233" ht="15.75" hidden="1" x14ac:dyDescent="0.25"/>
    <row r="1234" ht="15.75" hidden="1" x14ac:dyDescent="0.25"/>
    <row r="1235" ht="15.75" hidden="1" x14ac:dyDescent="0.25"/>
    <row r="1236" ht="15.75" hidden="1" x14ac:dyDescent="0.25"/>
    <row r="1237" ht="15.75" hidden="1" x14ac:dyDescent="0.25"/>
    <row r="1238" ht="15.75" hidden="1" x14ac:dyDescent="0.25"/>
    <row r="1239" ht="15.75" hidden="1" x14ac:dyDescent="0.25"/>
    <row r="1240" ht="15.75" hidden="1" x14ac:dyDescent="0.25"/>
    <row r="1241" ht="15.75" hidden="1" x14ac:dyDescent="0.25"/>
    <row r="1242" ht="15.75" hidden="1" x14ac:dyDescent="0.25"/>
    <row r="1243" ht="15.75" hidden="1" x14ac:dyDescent="0.25"/>
    <row r="1244" ht="15.75" hidden="1" x14ac:dyDescent="0.25"/>
    <row r="1245" ht="15.75" hidden="1" x14ac:dyDescent="0.25"/>
    <row r="1246" ht="15.75" hidden="1" x14ac:dyDescent="0.25"/>
    <row r="1247" ht="15.75" hidden="1" x14ac:dyDescent="0.25"/>
    <row r="1248" ht="15.75" hidden="1" x14ac:dyDescent="0.25"/>
    <row r="1249" ht="15.75" hidden="1" x14ac:dyDescent="0.25"/>
    <row r="1250" ht="15.75" hidden="1" x14ac:dyDescent="0.25"/>
    <row r="1251" ht="15.75" hidden="1" x14ac:dyDescent="0.25"/>
    <row r="1252" ht="15.75" hidden="1" x14ac:dyDescent="0.25"/>
    <row r="1253" ht="15.75" hidden="1" x14ac:dyDescent="0.25"/>
    <row r="1254" ht="15.75" hidden="1" x14ac:dyDescent="0.25"/>
    <row r="1255" ht="15.75" hidden="1" x14ac:dyDescent="0.25"/>
    <row r="1256" ht="15.75" hidden="1" x14ac:dyDescent="0.25"/>
    <row r="1257" ht="15.75" hidden="1" x14ac:dyDescent="0.25"/>
    <row r="1258" ht="15.75" hidden="1" x14ac:dyDescent="0.25"/>
    <row r="1259" ht="15.75" hidden="1" x14ac:dyDescent="0.25"/>
    <row r="1260" ht="15.75" hidden="1" x14ac:dyDescent="0.25"/>
    <row r="1261" ht="15.75" hidden="1" x14ac:dyDescent="0.25"/>
    <row r="1262" ht="15.75" hidden="1" x14ac:dyDescent="0.25"/>
    <row r="1263" ht="15.75" hidden="1" x14ac:dyDescent="0.25"/>
    <row r="1264" ht="15.75" hidden="1" x14ac:dyDescent="0.25"/>
    <row r="1265" ht="15.75" hidden="1" x14ac:dyDescent="0.25"/>
    <row r="1266" ht="15.75" hidden="1" x14ac:dyDescent="0.25"/>
    <row r="1267" ht="15.75" hidden="1" x14ac:dyDescent="0.25"/>
    <row r="1268" ht="15.75" hidden="1" x14ac:dyDescent="0.25"/>
    <row r="1269" ht="15.75" hidden="1" x14ac:dyDescent="0.25"/>
    <row r="1270" ht="15.75" hidden="1" x14ac:dyDescent="0.25"/>
    <row r="1271" ht="15.75" hidden="1" x14ac:dyDescent="0.25"/>
    <row r="1272" ht="15.75" hidden="1" x14ac:dyDescent="0.25"/>
    <row r="1273" ht="15.75" hidden="1" x14ac:dyDescent="0.25"/>
    <row r="1274" ht="15.75" hidden="1" x14ac:dyDescent="0.25"/>
    <row r="1275" ht="15.75" hidden="1" x14ac:dyDescent="0.25"/>
    <row r="1276" ht="15.75" hidden="1" x14ac:dyDescent="0.25"/>
    <row r="1277" ht="15.75" hidden="1" x14ac:dyDescent="0.25"/>
    <row r="1278" ht="15.75" hidden="1" x14ac:dyDescent="0.25"/>
    <row r="1279" ht="15.75" hidden="1" x14ac:dyDescent="0.25"/>
    <row r="1280" ht="15.75" hidden="1" x14ac:dyDescent="0.25"/>
    <row r="1281" ht="15.75" hidden="1" x14ac:dyDescent="0.25"/>
    <row r="1282" ht="15.75" hidden="1" x14ac:dyDescent="0.25"/>
    <row r="1283" ht="15.75" hidden="1" x14ac:dyDescent="0.25"/>
    <row r="1284" ht="15.75" hidden="1" x14ac:dyDescent="0.25"/>
    <row r="1285" ht="15.75" hidden="1" x14ac:dyDescent="0.25"/>
    <row r="1286" ht="15.75" hidden="1" x14ac:dyDescent="0.25"/>
    <row r="1287" ht="15.75" hidden="1" x14ac:dyDescent="0.25"/>
    <row r="1288" ht="15.75" hidden="1" x14ac:dyDescent="0.25"/>
    <row r="1289" ht="15.75" hidden="1" x14ac:dyDescent="0.25"/>
    <row r="1290" ht="15.75" hidden="1" x14ac:dyDescent="0.25"/>
    <row r="1291" ht="15.75" hidden="1" x14ac:dyDescent="0.25"/>
    <row r="1292" ht="15.75" hidden="1" x14ac:dyDescent="0.25"/>
    <row r="1293" ht="15.75" hidden="1" x14ac:dyDescent="0.25"/>
    <row r="1294" ht="15.75" hidden="1" x14ac:dyDescent="0.25"/>
    <row r="1295" ht="15.75" hidden="1" x14ac:dyDescent="0.25"/>
    <row r="1296" ht="15.75" hidden="1" x14ac:dyDescent="0.25"/>
    <row r="1297" ht="15.75" hidden="1" x14ac:dyDescent="0.25"/>
    <row r="1298" ht="15.75" hidden="1" x14ac:dyDescent="0.25"/>
    <row r="1299" ht="15.75" hidden="1" x14ac:dyDescent="0.25"/>
    <row r="1300" ht="15.75" hidden="1" x14ac:dyDescent="0.25"/>
    <row r="1301" ht="15.75" hidden="1" x14ac:dyDescent="0.25"/>
    <row r="1302" ht="15.75" hidden="1" x14ac:dyDescent="0.25"/>
    <row r="1303" ht="15.75" hidden="1" x14ac:dyDescent="0.25"/>
    <row r="1304" ht="15.75" hidden="1" x14ac:dyDescent="0.25"/>
    <row r="1305" ht="15.75" hidden="1" x14ac:dyDescent="0.25"/>
    <row r="1306" ht="15.75" hidden="1" x14ac:dyDescent="0.25"/>
    <row r="1307" ht="15.75" hidden="1" x14ac:dyDescent="0.25"/>
    <row r="1308" ht="15.75" hidden="1" x14ac:dyDescent="0.25"/>
    <row r="1309" ht="15.75" hidden="1" x14ac:dyDescent="0.25"/>
    <row r="1310" ht="15.75" hidden="1" x14ac:dyDescent="0.25"/>
    <row r="1311" ht="15.75" hidden="1" x14ac:dyDescent="0.25"/>
    <row r="1312" ht="15.75" hidden="1" x14ac:dyDescent="0.25"/>
    <row r="1313" ht="15.75" hidden="1" x14ac:dyDescent="0.25"/>
    <row r="1314" ht="15.75" hidden="1" x14ac:dyDescent="0.25"/>
    <row r="1315" ht="15.75" hidden="1" x14ac:dyDescent="0.25"/>
    <row r="1316" ht="15.75" hidden="1" x14ac:dyDescent="0.25"/>
    <row r="1317" ht="15.75" hidden="1" x14ac:dyDescent="0.25"/>
    <row r="1318" ht="15.75" hidden="1" x14ac:dyDescent="0.25"/>
    <row r="1319" ht="15.75" hidden="1" x14ac:dyDescent="0.25"/>
    <row r="1320" ht="15.75" hidden="1" x14ac:dyDescent="0.25"/>
    <row r="1321" ht="15.75" hidden="1" x14ac:dyDescent="0.25"/>
    <row r="1322" ht="15.75" hidden="1" x14ac:dyDescent="0.25"/>
    <row r="1323" ht="15.75" hidden="1" x14ac:dyDescent="0.25"/>
    <row r="1324" ht="15.75" hidden="1" x14ac:dyDescent="0.25"/>
    <row r="1325" ht="15.75" hidden="1" x14ac:dyDescent="0.25"/>
    <row r="1326" ht="15.75" hidden="1" x14ac:dyDescent="0.25"/>
    <row r="1327" ht="15.75" hidden="1" x14ac:dyDescent="0.25"/>
    <row r="1328" ht="15.75" hidden="1" x14ac:dyDescent="0.25"/>
    <row r="1329" ht="15.75" hidden="1" x14ac:dyDescent="0.25"/>
    <row r="1330" ht="15.75" hidden="1" x14ac:dyDescent="0.25"/>
    <row r="1331" ht="15.75" hidden="1" x14ac:dyDescent="0.25"/>
    <row r="1332" ht="15.75" hidden="1" x14ac:dyDescent="0.25"/>
    <row r="1333" ht="15.75" hidden="1" x14ac:dyDescent="0.25"/>
    <row r="1334" ht="15.75" hidden="1" x14ac:dyDescent="0.25"/>
    <row r="1335" ht="15.75" hidden="1" x14ac:dyDescent="0.25"/>
    <row r="1336" ht="15.75" hidden="1" x14ac:dyDescent="0.25"/>
    <row r="1337" ht="15.75" hidden="1" x14ac:dyDescent="0.25"/>
    <row r="1338" ht="15.75" hidden="1" x14ac:dyDescent="0.25"/>
    <row r="1339" ht="15.75" hidden="1" x14ac:dyDescent="0.25"/>
    <row r="1340" ht="15.75" hidden="1" x14ac:dyDescent="0.25"/>
    <row r="1341" ht="15.75" hidden="1" x14ac:dyDescent="0.25"/>
    <row r="1342" ht="15.75" hidden="1" x14ac:dyDescent="0.25"/>
    <row r="1343" ht="15.75" hidden="1" x14ac:dyDescent="0.25"/>
    <row r="1344" ht="15.75" hidden="1" x14ac:dyDescent="0.25"/>
    <row r="1345" ht="15.75" hidden="1" x14ac:dyDescent="0.25"/>
    <row r="1346" ht="15.75" hidden="1" x14ac:dyDescent="0.25"/>
    <row r="1347" ht="15.75" hidden="1" x14ac:dyDescent="0.25"/>
    <row r="1348" ht="15.75" hidden="1" x14ac:dyDescent="0.25"/>
    <row r="1349" ht="15.75" hidden="1" x14ac:dyDescent="0.25"/>
    <row r="1350" ht="15.75" hidden="1" x14ac:dyDescent="0.25"/>
    <row r="1351" ht="15.75" hidden="1" x14ac:dyDescent="0.25"/>
    <row r="1352" ht="15.75" hidden="1" x14ac:dyDescent="0.25"/>
    <row r="1353" ht="15.75" hidden="1" x14ac:dyDescent="0.25"/>
    <row r="1354" ht="15.75" hidden="1" x14ac:dyDescent="0.25"/>
    <row r="1355" ht="15.75" hidden="1" x14ac:dyDescent="0.25"/>
    <row r="1356" ht="15.75" hidden="1" x14ac:dyDescent="0.25"/>
    <row r="1357" ht="15.75" hidden="1" x14ac:dyDescent="0.25"/>
    <row r="1358" ht="15.75" hidden="1" x14ac:dyDescent="0.25"/>
    <row r="1359" ht="15.75" hidden="1" x14ac:dyDescent="0.25"/>
    <row r="1360" ht="15.75" hidden="1" x14ac:dyDescent="0.25"/>
    <row r="1361" ht="15.75" hidden="1" x14ac:dyDescent="0.25"/>
    <row r="1362" ht="15.75" hidden="1" x14ac:dyDescent="0.25"/>
    <row r="1363" ht="15.75" hidden="1" x14ac:dyDescent="0.25"/>
    <row r="1364" ht="15.75" hidden="1" x14ac:dyDescent="0.25"/>
    <row r="1365" ht="15.75" hidden="1" x14ac:dyDescent="0.25"/>
    <row r="1366" ht="15.75" hidden="1" x14ac:dyDescent="0.25"/>
    <row r="1367" ht="15.75" hidden="1" x14ac:dyDescent="0.25"/>
    <row r="1368" ht="15.75" hidden="1" x14ac:dyDescent="0.25"/>
    <row r="1369" ht="15.75" hidden="1" x14ac:dyDescent="0.25"/>
    <row r="1370" ht="15.75" hidden="1" x14ac:dyDescent="0.25"/>
    <row r="1371" ht="15.75" hidden="1" x14ac:dyDescent="0.25"/>
    <row r="1372" ht="15.75" hidden="1" x14ac:dyDescent="0.25"/>
    <row r="1373" ht="15.75" hidden="1" x14ac:dyDescent="0.25"/>
    <row r="1374" ht="15.75" hidden="1" x14ac:dyDescent="0.25"/>
    <row r="1375" ht="15.75" hidden="1" x14ac:dyDescent="0.25"/>
    <row r="1376" ht="15.75" hidden="1" x14ac:dyDescent="0.25"/>
    <row r="1377" ht="15.75" hidden="1" x14ac:dyDescent="0.25"/>
    <row r="1378" ht="15.75" hidden="1" x14ac:dyDescent="0.25"/>
    <row r="1379" ht="15.75" hidden="1" x14ac:dyDescent="0.25"/>
    <row r="1380" ht="15.75" hidden="1" x14ac:dyDescent="0.25"/>
    <row r="1381" ht="15.75" hidden="1" x14ac:dyDescent="0.25"/>
    <row r="1382" ht="15.75" hidden="1" x14ac:dyDescent="0.25"/>
    <row r="1383" ht="15.75" hidden="1" x14ac:dyDescent="0.25"/>
    <row r="1384" ht="15.75" hidden="1" x14ac:dyDescent="0.25"/>
    <row r="1385" ht="15.75" hidden="1" x14ac:dyDescent="0.25"/>
    <row r="1386" ht="15.75" hidden="1" x14ac:dyDescent="0.25"/>
    <row r="1387" ht="15.75" hidden="1" x14ac:dyDescent="0.25"/>
    <row r="1388" ht="15.75" hidden="1" x14ac:dyDescent="0.25"/>
    <row r="1389" ht="15.75" hidden="1" x14ac:dyDescent="0.25"/>
    <row r="1390" ht="15.75" hidden="1" x14ac:dyDescent="0.25"/>
    <row r="1391" ht="15.75" hidden="1" x14ac:dyDescent="0.25"/>
    <row r="1392" ht="15.75" hidden="1" x14ac:dyDescent="0.25"/>
    <row r="1393" ht="15.75" hidden="1" x14ac:dyDescent="0.25"/>
    <row r="1394" ht="15.75" hidden="1" x14ac:dyDescent="0.25"/>
    <row r="1395" ht="15.75" hidden="1" x14ac:dyDescent="0.25"/>
    <row r="1396" ht="15.75" hidden="1" x14ac:dyDescent="0.25"/>
    <row r="1397" ht="15.75" hidden="1" x14ac:dyDescent="0.25"/>
    <row r="1398" ht="15.75" hidden="1" x14ac:dyDescent="0.25"/>
    <row r="1399" ht="15.75" hidden="1" x14ac:dyDescent="0.25"/>
    <row r="1400" ht="15.75" hidden="1" x14ac:dyDescent="0.25"/>
    <row r="1401" ht="15.75" hidden="1" x14ac:dyDescent="0.25"/>
    <row r="1402" ht="15.75" hidden="1" x14ac:dyDescent="0.25"/>
    <row r="1403" ht="15.75" hidden="1" x14ac:dyDescent="0.25"/>
    <row r="1404" ht="15.75" hidden="1" x14ac:dyDescent="0.25"/>
    <row r="1405" ht="15.75" hidden="1" x14ac:dyDescent="0.25"/>
    <row r="1406" ht="15.75" hidden="1" x14ac:dyDescent="0.25"/>
    <row r="1407" ht="15.75" hidden="1" x14ac:dyDescent="0.25"/>
    <row r="1408" ht="15.75" hidden="1" x14ac:dyDescent="0.25"/>
    <row r="1409" ht="15.75" hidden="1" x14ac:dyDescent="0.25"/>
    <row r="1410" ht="15.75" hidden="1" x14ac:dyDescent="0.25"/>
    <row r="1411" ht="15.75" hidden="1" x14ac:dyDescent="0.25"/>
    <row r="1412" ht="15.75" hidden="1" x14ac:dyDescent="0.25"/>
    <row r="1413" ht="15.75" hidden="1" x14ac:dyDescent="0.25"/>
    <row r="1414" ht="15.75" hidden="1" x14ac:dyDescent="0.25"/>
    <row r="1415" ht="15.75" hidden="1" x14ac:dyDescent="0.25"/>
    <row r="1416" ht="15.75" hidden="1" x14ac:dyDescent="0.25"/>
    <row r="1417" ht="15.75" hidden="1" x14ac:dyDescent="0.25"/>
    <row r="1418" ht="15.75" hidden="1" x14ac:dyDescent="0.25"/>
    <row r="1419" ht="15.75" hidden="1" x14ac:dyDescent="0.25"/>
    <row r="1420" ht="15.75" hidden="1" x14ac:dyDescent="0.25"/>
    <row r="1421" ht="15.75" hidden="1" x14ac:dyDescent="0.25"/>
    <row r="1422" ht="15.75" hidden="1" x14ac:dyDescent="0.25"/>
    <row r="1423" ht="15.75" hidden="1" x14ac:dyDescent="0.25"/>
    <row r="1424" ht="15.75" hidden="1" x14ac:dyDescent="0.25"/>
    <row r="1425" ht="15.75" hidden="1" x14ac:dyDescent="0.25"/>
    <row r="1426" ht="15.75" hidden="1" x14ac:dyDescent="0.25"/>
    <row r="1427" ht="15.75" hidden="1" x14ac:dyDescent="0.25"/>
    <row r="1428" ht="15.75" hidden="1" x14ac:dyDescent="0.25"/>
    <row r="1429" ht="15.75" hidden="1" x14ac:dyDescent="0.25"/>
    <row r="1430" ht="15.75" hidden="1" x14ac:dyDescent="0.25"/>
    <row r="1431" ht="15.75" hidden="1" x14ac:dyDescent="0.25"/>
    <row r="1432" ht="15.75" hidden="1" x14ac:dyDescent="0.25"/>
    <row r="1433" ht="15.75" hidden="1" x14ac:dyDescent="0.25"/>
    <row r="1434" ht="15.75" hidden="1" x14ac:dyDescent="0.25"/>
    <row r="1435" ht="15.75" hidden="1" x14ac:dyDescent="0.25"/>
    <row r="1436" ht="15.75" hidden="1" x14ac:dyDescent="0.25"/>
    <row r="1437" ht="15.75" hidden="1" x14ac:dyDescent="0.25"/>
    <row r="1438" ht="15.75" hidden="1" x14ac:dyDescent="0.25"/>
    <row r="1439" ht="15.75" hidden="1" x14ac:dyDescent="0.25"/>
    <row r="1440" ht="15.75" hidden="1" x14ac:dyDescent="0.25"/>
    <row r="1441" ht="15.75" hidden="1" x14ac:dyDescent="0.25"/>
    <row r="1442" ht="15.75" hidden="1" x14ac:dyDescent="0.25"/>
    <row r="1443" ht="15.75" hidden="1" x14ac:dyDescent="0.25"/>
    <row r="1444" ht="15.75" hidden="1" x14ac:dyDescent="0.25"/>
    <row r="1445" ht="15.75" hidden="1" x14ac:dyDescent="0.25"/>
    <row r="1446" ht="15.75" hidden="1" x14ac:dyDescent="0.25"/>
    <row r="1447" ht="15.75" hidden="1" x14ac:dyDescent="0.25"/>
    <row r="1448" ht="15.75" hidden="1" x14ac:dyDescent="0.25"/>
    <row r="1449" ht="15.75" hidden="1" x14ac:dyDescent="0.25"/>
    <row r="1450" ht="15.75" hidden="1" x14ac:dyDescent="0.25"/>
    <row r="1451" ht="15.75" hidden="1" x14ac:dyDescent="0.25"/>
    <row r="1452" ht="15.75" hidden="1" x14ac:dyDescent="0.25"/>
    <row r="1453" ht="15.75" hidden="1" x14ac:dyDescent="0.25"/>
    <row r="1454" ht="15.75" hidden="1" x14ac:dyDescent="0.25"/>
    <row r="1455" ht="15.75" hidden="1" x14ac:dyDescent="0.25"/>
    <row r="1456" ht="15.75" hidden="1" x14ac:dyDescent="0.25"/>
    <row r="1457" ht="15.75" hidden="1" x14ac:dyDescent="0.25"/>
    <row r="1458" ht="15.75" hidden="1" x14ac:dyDescent="0.25"/>
    <row r="1459" ht="15.75" hidden="1" x14ac:dyDescent="0.25"/>
    <row r="1460" ht="15.75" hidden="1" x14ac:dyDescent="0.25"/>
    <row r="1461" ht="15.75" hidden="1" x14ac:dyDescent="0.25"/>
    <row r="1462" ht="15.75" hidden="1" x14ac:dyDescent="0.25"/>
    <row r="1463" ht="15.75" hidden="1" x14ac:dyDescent="0.25"/>
    <row r="1464" ht="15.75" hidden="1" x14ac:dyDescent="0.25"/>
    <row r="1465" ht="15.75" hidden="1" x14ac:dyDescent="0.25"/>
    <row r="1466" ht="15.75" hidden="1" x14ac:dyDescent="0.25"/>
    <row r="1467" ht="15.75" hidden="1" x14ac:dyDescent="0.25"/>
    <row r="1468" ht="15.75" hidden="1" x14ac:dyDescent="0.25"/>
    <row r="1469" ht="15.75" hidden="1" x14ac:dyDescent="0.25"/>
    <row r="1470" ht="15.75" hidden="1" x14ac:dyDescent="0.25"/>
    <row r="1471" ht="15.75" hidden="1" x14ac:dyDescent="0.25"/>
    <row r="1472" ht="15.75" hidden="1" x14ac:dyDescent="0.25"/>
    <row r="1473" ht="15.75" hidden="1" x14ac:dyDescent="0.25"/>
    <row r="1474" ht="15.75" hidden="1" x14ac:dyDescent="0.25"/>
    <row r="1475" ht="15.75" hidden="1" x14ac:dyDescent="0.25"/>
    <row r="1476" ht="15.75" hidden="1" x14ac:dyDescent="0.25"/>
    <row r="1477" ht="15.75" hidden="1" x14ac:dyDescent="0.25"/>
    <row r="1478" ht="15.75" hidden="1" x14ac:dyDescent="0.25"/>
    <row r="1479" ht="15.75" hidden="1" x14ac:dyDescent="0.25"/>
    <row r="1480" ht="15.75" hidden="1" x14ac:dyDescent="0.25"/>
    <row r="1481" ht="15.75" hidden="1" x14ac:dyDescent="0.25"/>
    <row r="1482" ht="15.75" hidden="1" x14ac:dyDescent="0.25"/>
    <row r="1483" ht="15.75" hidden="1" x14ac:dyDescent="0.25"/>
    <row r="1484" ht="15.75" hidden="1" x14ac:dyDescent="0.25"/>
    <row r="1485" ht="15.75" hidden="1" x14ac:dyDescent="0.25"/>
    <row r="1486" ht="15.75" hidden="1" x14ac:dyDescent="0.25"/>
    <row r="1487" ht="15.75" hidden="1" x14ac:dyDescent="0.25"/>
    <row r="1488" ht="15.75" hidden="1" x14ac:dyDescent="0.25"/>
    <row r="1489" ht="15.75" hidden="1" x14ac:dyDescent="0.25"/>
    <row r="1490" ht="15.75" hidden="1" x14ac:dyDescent="0.25"/>
    <row r="1491" ht="15.75" hidden="1" x14ac:dyDescent="0.25"/>
    <row r="1492" ht="15.75" hidden="1" x14ac:dyDescent="0.25"/>
    <row r="1493" ht="15.75" hidden="1" x14ac:dyDescent="0.25"/>
    <row r="1494" ht="15.75" hidden="1" x14ac:dyDescent="0.25"/>
    <row r="1495" ht="15.75" hidden="1" x14ac:dyDescent="0.25"/>
    <row r="1496" ht="15.75" hidden="1" x14ac:dyDescent="0.25"/>
    <row r="1497" ht="15.75" hidden="1" x14ac:dyDescent="0.25"/>
    <row r="1498" ht="15.75" hidden="1" x14ac:dyDescent="0.25"/>
    <row r="1499" ht="15.75" hidden="1" x14ac:dyDescent="0.25"/>
    <row r="1500" ht="15.75" hidden="1" x14ac:dyDescent="0.25"/>
    <row r="1501" ht="15.75" hidden="1" x14ac:dyDescent="0.25"/>
    <row r="1502" ht="15.75" hidden="1" x14ac:dyDescent="0.25"/>
    <row r="1503" ht="15.75" hidden="1" x14ac:dyDescent="0.25"/>
    <row r="1504" ht="15.75" hidden="1" x14ac:dyDescent="0.25"/>
    <row r="1505" ht="15.75" hidden="1" x14ac:dyDescent="0.25"/>
    <row r="1506" ht="15.75" hidden="1" x14ac:dyDescent="0.25"/>
    <row r="1507" ht="15.75" hidden="1" x14ac:dyDescent="0.25"/>
    <row r="1508" ht="15.75" hidden="1" x14ac:dyDescent="0.25"/>
    <row r="1509" ht="15.75" hidden="1" x14ac:dyDescent="0.25"/>
    <row r="1510" ht="15.75" hidden="1" x14ac:dyDescent="0.25"/>
    <row r="1511" ht="15.75" hidden="1" x14ac:dyDescent="0.25"/>
    <row r="1512" ht="15.75" hidden="1" x14ac:dyDescent="0.25"/>
    <row r="1513" ht="15.75" hidden="1" x14ac:dyDescent="0.25"/>
    <row r="1514" ht="15.75" hidden="1" x14ac:dyDescent="0.25"/>
    <row r="1515" ht="15.75" hidden="1" x14ac:dyDescent="0.25"/>
    <row r="1516" ht="15.75" hidden="1" x14ac:dyDescent="0.25"/>
    <row r="1517" ht="15.75" hidden="1" x14ac:dyDescent="0.25"/>
    <row r="1518" ht="15.75" hidden="1" x14ac:dyDescent="0.25"/>
    <row r="1519" ht="15.75" hidden="1" x14ac:dyDescent="0.25"/>
    <row r="1520" ht="15.75" hidden="1" x14ac:dyDescent="0.25"/>
    <row r="1521" ht="15.75" hidden="1" x14ac:dyDescent="0.25"/>
    <row r="1522" ht="15.75" hidden="1" x14ac:dyDescent="0.25"/>
    <row r="1523" ht="15.75" hidden="1" x14ac:dyDescent="0.25"/>
    <row r="1524" ht="15.75" hidden="1" x14ac:dyDescent="0.25"/>
    <row r="1525" ht="15.75" hidden="1" x14ac:dyDescent="0.25"/>
    <row r="1526" ht="15.75" hidden="1" x14ac:dyDescent="0.25"/>
    <row r="1527" ht="15.75" hidden="1" x14ac:dyDescent="0.25"/>
    <row r="1528" ht="15.75" hidden="1" x14ac:dyDescent="0.25"/>
    <row r="1529" ht="15.75" hidden="1" x14ac:dyDescent="0.25"/>
    <row r="1530" ht="15.75" hidden="1" x14ac:dyDescent="0.25"/>
    <row r="1531" ht="15.75" hidden="1" x14ac:dyDescent="0.25"/>
    <row r="1532" ht="15.75" hidden="1" x14ac:dyDescent="0.25"/>
    <row r="1533" ht="15.75" hidden="1" x14ac:dyDescent="0.25"/>
    <row r="1534" ht="15.75" hidden="1" x14ac:dyDescent="0.25"/>
    <row r="1535" ht="15.75" hidden="1" x14ac:dyDescent="0.25"/>
    <row r="1536" ht="15.75" hidden="1" x14ac:dyDescent="0.25"/>
    <row r="1537" ht="15.75" hidden="1" x14ac:dyDescent="0.25"/>
    <row r="1538" ht="15.75" hidden="1" x14ac:dyDescent="0.25"/>
    <row r="1539" ht="15.75" hidden="1" x14ac:dyDescent="0.25"/>
    <row r="1540" ht="15.75" hidden="1" x14ac:dyDescent="0.25"/>
    <row r="1541" ht="15.75" hidden="1" x14ac:dyDescent="0.25"/>
    <row r="1542" ht="15.75" hidden="1" x14ac:dyDescent="0.25"/>
    <row r="1543" ht="15.75" hidden="1" x14ac:dyDescent="0.25"/>
    <row r="1544" ht="15.75" hidden="1" x14ac:dyDescent="0.25"/>
    <row r="1545" ht="15.75" hidden="1" x14ac:dyDescent="0.25"/>
    <row r="1546" ht="15.75" hidden="1" x14ac:dyDescent="0.25"/>
    <row r="1547" ht="15.75" hidden="1" x14ac:dyDescent="0.25"/>
    <row r="1548" ht="15.75" hidden="1" x14ac:dyDescent="0.25"/>
    <row r="1549" ht="15.75" hidden="1" x14ac:dyDescent="0.25"/>
    <row r="1550" ht="15.75" hidden="1" x14ac:dyDescent="0.25"/>
    <row r="1551" ht="15.75" hidden="1" x14ac:dyDescent="0.25"/>
    <row r="1552" ht="15.75" hidden="1" x14ac:dyDescent="0.25"/>
    <row r="1553" ht="15.75" hidden="1" x14ac:dyDescent="0.25"/>
    <row r="1554" ht="15.75" hidden="1" x14ac:dyDescent="0.25"/>
    <row r="1555" ht="15.75" hidden="1" x14ac:dyDescent="0.25"/>
    <row r="1556" ht="15.75" hidden="1" x14ac:dyDescent="0.25"/>
    <row r="1557" ht="15.75" hidden="1" x14ac:dyDescent="0.25"/>
    <row r="1558" ht="15.75" hidden="1" x14ac:dyDescent="0.25"/>
    <row r="1559" ht="15.75" hidden="1" x14ac:dyDescent="0.25"/>
    <row r="1560" ht="15.75" hidden="1" x14ac:dyDescent="0.25"/>
    <row r="1561" ht="15.75" hidden="1" x14ac:dyDescent="0.25"/>
    <row r="1562" ht="15.75" hidden="1" x14ac:dyDescent="0.25"/>
    <row r="1563" ht="15.75" hidden="1" x14ac:dyDescent="0.25"/>
    <row r="1564" ht="15.75" hidden="1" x14ac:dyDescent="0.25"/>
    <row r="1565" ht="15.75" hidden="1" x14ac:dyDescent="0.25"/>
    <row r="1566" ht="15.75" hidden="1" x14ac:dyDescent="0.25"/>
    <row r="1567" ht="15.75" hidden="1" x14ac:dyDescent="0.25"/>
    <row r="1568" ht="15.75" hidden="1" x14ac:dyDescent="0.25"/>
    <row r="1569" ht="15.75" hidden="1" x14ac:dyDescent="0.25"/>
    <row r="1570" ht="15.75" hidden="1" x14ac:dyDescent="0.25"/>
    <row r="1571" ht="15.75" hidden="1" x14ac:dyDescent="0.25"/>
    <row r="1572" ht="15.75" hidden="1" x14ac:dyDescent="0.25"/>
    <row r="1573" ht="15.75" hidden="1" x14ac:dyDescent="0.25"/>
    <row r="1574" ht="15.75" hidden="1" x14ac:dyDescent="0.25"/>
    <row r="1575" ht="15.75" hidden="1" x14ac:dyDescent="0.25"/>
    <row r="1576" ht="15.75" hidden="1" x14ac:dyDescent="0.25"/>
    <row r="1577" ht="15.75" hidden="1" x14ac:dyDescent="0.25"/>
    <row r="1578" ht="15.75" hidden="1" x14ac:dyDescent="0.25"/>
    <row r="1579" ht="15.75" hidden="1" x14ac:dyDescent="0.25"/>
    <row r="1580" ht="15.75" hidden="1" x14ac:dyDescent="0.25"/>
    <row r="1581" ht="15.75" hidden="1" x14ac:dyDescent="0.25"/>
    <row r="1582" ht="15.75" hidden="1" x14ac:dyDescent="0.25"/>
    <row r="1583" ht="15.75" hidden="1" x14ac:dyDescent="0.25"/>
    <row r="1584" ht="15.75" hidden="1" x14ac:dyDescent="0.25"/>
    <row r="1585" ht="15.75" hidden="1" x14ac:dyDescent="0.25"/>
    <row r="1586" ht="15.75" hidden="1" x14ac:dyDescent="0.25"/>
    <row r="1587" ht="15.75" hidden="1" x14ac:dyDescent="0.25"/>
    <row r="1588" ht="15.75" hidden="1" x14ac:dyDescent="0.25"/>
    <row r="1589" ht="15.75" hidden="1" x14ac:dyDescent="0.25"/>
    <row r="1590" ht="15.75" hidden="1" x14ac:dyDescent="0.25"/>
    <row r="1591" ht="15.75" hidden="1" x14ac:dyDescent="0.25"/>
    <row r="1592" ht="15.75" hidden="1" x14ac:dyDescent="0.25"/>
    <row r="1593" ht="15.75" hidden="1" x14ac:dyDescent="0.25"/>
    <row r="1594" ht="15.75" hidden="1" x14ac:dyDescent="0.25"/>
    <row r="1595" ht="15.75" hidden="1" x14ac:dyDescent="0.25"/>
    <row r="1596" ht="15.75" hidden="1" x14ac:dyDescent="0.25"/>
    <row r="1597" ht="15.75" hidden="1" x14ac:dyDescent="0.25"/>
    <row r="1598" ht="15.75" hidden="1" x14ac:dyDescent="0.25"/>
    <row r="1599" ht="15.75" hidden="1" x14ac:dyDescent="0.25"/>
    <row r="1600" ht="15.75" hidden="1" x14ac:dyDescent="0.25"/>
    <row r="1601" ht="15.75" hidden="1" x14ac:dyDescent="0.25"/>
    <row r="1602" ht="15.75" hidden="1" x14ac:dyDescent="0.25"/>
    <row r="1603" ht="15.75" hidden="1" x14ac:dyDescent="0.25"/>
    <row r="1604" ht="15.75" hidden="1" x14ac:dyDescent="0.25"/>
    <row r="1605" ht="15.75" hidden="1" x14ac:dyDescent="0.25"/>
    <row r="1606" ht="15.75" hidden="1" x14ac:dyDescent="0.25"/>
    <row r="1607" ht="15.75" hidden="1" x14ac:dyDescent="0.25"/>
    <row r="1608" ht="15.75" hidden="1" x14ac:dyDescent="0.25"/>
    <row r="1609" ht="15.75" hidden="1" x14ac:dyDescent="0.25"/>
    <row r="1610" ht="15.75" hidden="1" x14ac:dyDescent="0.25"/>
    <row r="1611" ht="15.75" hidden="1" x14ac:dyDescent="0.25"/>
    <row r="1612" ht="15.75" hidden="1" x14ac:dyDescent="0.25"/>
    <row r="1613" ht="15.75" hidden="1" x14ac:dyDescent="0.25"/>
    <row r="1614" ht="15.75" hidden="1" x14ac:dyDescent="0.25"/>
    <row r="1615" ht="15.75" hidden="1" x14ac:dyDescent="0.25"/>
    <row r="1616" ht="15.75" hidden="1" x14ac:dyDescent="0.25"/>
    <row r="1617" ht="15.75" hidden="1" x14ac:dyDescent="0.25"/>
    <row r="1618" ht="15.75" hidden="1" x14ac:dyDescent="0.25"/>
    <row r="1619" ht="15.75" hidden="1" x14ac:dyDescent="0.25"/>
    <row r="1620" ht="15.75" hidden="1" x14ac:dyDescent="0.25"/>
    <row r="1621" ht="15.75" hidden="1" x14ac:dyDescent="0.25"/>
    <row r="1622" ht="15.75" hidden="1" x14ac:dyDescent="0.25"/>
    <row r="1623" ht="15.75" hidden="1" x14ac:dyDescent="0.25"/>
    <row r="1624" ht="15.75" hidden="1" x14ac:dyDescent="0.25"/>
    <row r="1625" ht="15.75" hidden="1" x14ac:dyDescent="0.25"/>
    <row r="1626" ht="15.75" hidden="1" x14ac:dyDescent="0.25"/>
    <row r="1627" ht="15.75" hidden="1" x14ac:dyDescent="0.25"/>
    <row r="1628" ht="15.75" hidden="1" x14ac:dyDescent="0.25"/>
    <row r="1629" ht="15.75" hidden="1" x14ac:dyDescent="0.25"/>
    <row r="1630" ht="15.75" hidden="1" x14ac:dyDescent="0.25"/>
    <row r="1631" ht="15.75" hidden="1" x14ac:dyDescent="0.25"/>
    <row r="1632" ht="15.75" hidden="1" x14ac:dyDescent="0.25"/>
    <row r="1633" ht="15.75" hidden="1" x14ac:dyDescent="0.25"/>
    <row r="1634" ht="15.75" hidden="1" x14ac:dyDescent="0.25"/>
    <row r="1635" ht="15.75" hidden="1" x14ac:dyDescent="0.25"/>
    <row r="1636" ht="15.75" hidden="1" x14ac:dyDescent="0.25"/>
    <row r="1637" ht="15.75" hidden="1" x14ac:dyDescent="0.25"/>
    <row r="1638" ht="15.75" hidden="1" x14ac:dyDescent="0.25"/>
    <row r="1639" ht="15.75" hidden="1" x14ac:dyDescent="0.25"/>
    <row r="1640" ht="15.75" hidden="1" x14ac:dyDescent="0.25"/>
    <row r="1641" ht="15.75" hidden="1" x14ac:dyDescent="0.25"/>
    <row r="1642" ht="15.75" hidden="1" x14ac:dyDescent="0.25"/>
    <row r="1643" ht="15.75" hidden="1" x14ac:dyDescent="0.25"/>
    <row r="1644" ht="15.75" hidden="1" x14ac:dyDescent="0.25"/>
    <row r="1645" ht="15.75" hidden="1" x14ac:dyDescent="0.25"/>
    <row r="1646" ht="15.75" hidden="1" x14ac:dyDescent="0.25"/>
    <row r="1647" ht="15.75" hidden="1" x14ac:dyDescent="0.25"/>
    <row r="1648" ht="15.75" hidden="1" x14ac:dyDescent="0.25"/>
    <row r="1649" ht="15.75" hidden="1" x14ac:dyDescent="0.25"/>
    <row r="1650" ht="15.75" hidden="1" x14ac:dyDescent="0.25"/>
    <row r="1651" ht="15.75" hidden="1" x14ac:dyDescent="0.25"/>
    <row r="1652" ht="15.75" hidden="1" x14ac:dyDescent="0.25"/>
    <row r="1653" ht="15.75" hidden="1" x14ac:dyDescent="0.25"/>
    <row r="1654" ht="15.75" hidden="1" x14ac:dyDescent="0.25"/>
    <row r="1655" ht="15.75" hidden="1" x14ac:dyDescent="0.25"/>
    <row r="1656" ht="15.75" hidden="1" x14ac:dyDescent="0.25"/>
    <row r="1657" ht="15.75" hidden="1" x14ac:dyDescent="0.25"/>
    <row r="1658" ht="15.75" hidden="1" x14ac:dyDescent="0.25"/>
    <row r="1659" ht="15.75" hidden="1" x14ac:dyDescent="0.25"/>
    <row r="1660" ht="15.75" hidden="1" x14ac:dyDescent="0.25"/>
    <row r="1661" ht="15.75" hidden="1" x14ac:dyDescent="0.25"/>
    <row r="1662" ht="15.75" hidden="1" x14ac:dyDescent="0.25"/>
    <row r="1663" ht="15.75" hidden="1" x14ac:dyDescent="0.25"/>
    <row r="1664" ht="15.75" hidden="1" x14ac:dyDescent="0.25"/>
    <row r="1665" ht="15.75" hidden="1" x14ac:dyDescent="0.25"/>
    <row r="1666" ht="15.75" hidden="1" x14ac:dyDescent="0.25"/>
    <row r="1667" ht="15.75" hidden="1" x14ac:dyDescent="0.25"/>
    <row r="1668" ht="15.75" hidden="1" x14ac:dyDescent="0.25"/>
    <row r="1669" ht="15.75" hidden="1" x14ac:dyDescent="0.25"/>
    <row r="1670" ht="15.75" hidden="1" x14ac:dyDescent="0.25"/>
    <row r="1671" ht="15.75" hidden="1" x14ac:dyDescent="0.25"/>
    <row r="1672" ht="15.75" hidden="1" x14ac:dyDescent="0.25"/>
    <row r="1673" ht="15.75" hidden="1" x14ac:dyDescent="0.25"/>
    <row r="1674" ht="15.75" hidden="1" x14ac:dyDescent="0.25"/>
    <row r="1675" ht="15.75" hidden="1" x14ac:dyDescent="0.25"/>
    <row r="1676" ht="15.75" hidden="1" x14ac:dyDescent="0.25"/>
    <row r="1677" ht="15.75" hidden="1" x14ac:dyDescent="0.25"/>
    <row r="1678" ht="15.75" hidden="1" x14ac:dyDescent="0.25"/>
    <row r="1679" ht="15.75" hidden="1" x14ac:dyDescent="0.25"/>
    <row r="1680" ht="15.75" hidden="1" x14ac:dyDescent="0.25"/>
    <row r="1681" ht="15.75" hidden="1" x14ac:dyDescent="0.25"/>
    <row r="1682" ht="15.75" hidden="1" x14ac:dyDescent="0.25"/>
    <row r="1683" ht="15.75" hidden="1" x14ac:dyDescent="0.25"/>
    <row r="1684" ht="15.75" hidden="1" x14ac:dyDescent="0.25"/>
    <row r="1685" ht="15.75" hidden="1" x14ac:dyDescent="0.25"/>
    <row r="1686" ht="15.75" hidden="1" x14ac:dyDescent="0.25"/>
    <row r="1687" ht="15.75" hidden="1" x14ac:dyDescent="0.25"/>
    <row r="1688" ht="15.75" hidden="1" x14ac:dyDescent="0.25"/>
    <row r="1689" ht="15.75" hidden="1" x14ac:dyDescent="0.25"/>
    <row r="1690" ht="15.75" hidden="1" x14ac:dyDescent="0.25"/>
    <row r="1691" ht="15.75" hidden="1" x14ac:dyDescent="0.25"/>
    <row r="1692" ht="15.75" hidden="1" x14ac:dyDescent="0.25"/>
    <row r="1693" ht="15.75" hidden="1" x14ac:dyDescent="0.25"/>
    <row r="1694" ht="15.75" hidden="1" x14ac:dyDescent="0.25"/>
    <row r="1695" ht="15.75" hidden="1" x14ac:dyDescent="0.25"/>
    <row r="1696" ht="15.75" hidden="1" x14ac:dyDescent="0.25"/>
    <row r="1697" ht="15.75" hidden="1" x14ac:dyDescent="0.25"/>
    <row r="1698" ht="15.75" hidden="1" x14ac:dyDescent="0.25"/>
    <row r="1699" ht="15.75" hidden="1" x14ac:dyDescent="0.25"/>
    <row r="1700" ht="15.75" hidden="1" x14ac:dyDescent="0.25"/>
    <row r="1701" ht="15.75" hidden="1" x14ac:dyDescent="0.25"/>
    <row r="1702" ht="15.75" hidden="1" x14ac:dyDescent="0.25"/>
    <row r="1703" ht="15.75" hidden="1" x14ac:dyDescent="0.25"/>
    <row r="1704" ht="15.75" hidden="1" x14ac:dyDescent="0.25"/>
    <row r="1705" ht="15.75" hidden="1" x14ac:dyDescent="0.25"/>
    <row r="1706" ht="15.75" hidden="1" x14ac:dyDescent="0.25"/>
    <row r="1707" ht="15.75" hidden="1" x14ac:dyDescent="0.25"/>
    <row r="1708" ht="15.75" hidden="1" x14ac:dyDescent="0.25"/>
    <row r="1709" ht="15.75" hidden="1" x14ac:dyDescent="0.25"/>
    <row r="1710" ht="15.75" hidden="1" x14ac:dyDescent="0.25"/>
    <row r="1711" ht="15.75" hidden="1" x14ac:dyDescent="0.25"/>
    <row r="1712" ht="15.75" hidden="1" x14ac:dyDescent="0.25"/>
    <row r="1713" ht="15.75" hidden="1" x14ac:dyDescent="0.25"/>
    <row r="1714" ht="15.75" hidden="1" x14ac:dyDescent="0.25"/>
    <row r="1715" ht="15.75" hidden="1" x14ac:dyDescent="0.25"/>
    <row r="1716" ht="15.75" hidden="1" x14ac:dyDescent="0.25"/>
    <row r="1717" ht="15.75" hidden="1" x14ac:dyDescent="0.25"/>
    <row r="1718" ht="15.75" hidden="1" x14ac:dyDescent="0.25"/>
    <row r="1719" ht="15.75" hidden="1" x14ac:dyDescent="0.25"/>
    <row r="1720" ht="15.75" hidden="1" x14ac:dyDescent="0.25"/>
    <row r="1721" ht="15.75" hidden="1" x14ac:dyDescent="0.25"/>
    <row r="1722" ht="15.75" hidden="1" x14ac:dyDescent="0.25"/>
    <row r="1723" ht="15.75" hidden="1" x14ac:dyDescent="0.25"/>
    <row r="1724" ht="15.75" hidden="1" x14ac:dyDescent="0.25"/>
    <row r="1725" ht="15.75" hidden="1" x14ac:dyDescent="0.25"/>
    <row r="1726" ht="15.75" hidden="1" x14ac:dyDescent="0.25"/>
    <row r="1727" ht="15.75" hidden="1" x14ac:dyDescent="0.25"/>
    <row r="1728" ht="15.75" hidden="1" x14ac:dyDescent="0.25"/>
    <row r="1729" ht="15.75" hidden="1" x14ac:dyDescent="0.25"/>
    <row r="1730" ht="15.75" hidden="1" x14ac:dyDescent="0.25"/>
    <row r="1731" ht="15.75" hidden="1" x14ac:dyDescent="0.25"/>
    <row r="1732" ht="15.75" hidden="1" x14ac:dyDescent="0.25"/>
    <row r="1733" ht="15.75" hidden="1" x14ac:dyDescent="0.25"/>
    <row r="1734" ht="15.75" hidden="1" x14ac:dyDescent="0.25"/>
    <row r="1735" ht="15.75" hidden="1" x14ac:dyDescent="0.25"/>
    <row r="1736" ht="15.75" hidden="1" x14ac:dyDescent="0.25"/>
    <row r="1737" ht="15.75" hidden="1" x14ac:dyDescent="0.25"/>
    <row r="1738" ht="15.75" hidden="1" x14ac:dyDescent="0.25"/>
    <row r="1739" ht="15.75" hidden="1" x14ac:dyDescent="0.25"/>
    <row r="1740" ht="15.75" hidden="1" x14ac:dyDescent="0.25"/>
    <row r="1741" ht="15.75" hidden="1" x14ac:dyDescent="0.25"/>
    <row r="1742" ht="15.75" hidden="1" x14ac:dyDescent="0.25"/>
    <row r="1743" ht="15.75" hidden="1" x14ac:dyDescent="0.25"/>
    <row r="1744" ht="15.75" hidden="1" x14ac:dyDescent="0.25"/>
    <row r="1745" ht="15.75" hidden="1" x14ac:dyDescent="0.25"/>
    <row r="1746" ht="15.75" hidden="1" x14ac:dyDescent="0.25"/>
    <row r="1747" ht="15.75" hidden="1" x14ac:dyDescent="0.25"/>
    <row r="1748" ht="15.75" hidden="1" x14ac:dyDescent="0.25"/>
    <row r="1749" ht="15.75" hidden="1" x14ac:dyDescent="0.25"/>
    <row r="1750" ht="15.75" hidden="1" x14ac:dyDescent="0.25"/>
    <row r="1751" ht="15.75" hidden="1" x14ac:dyDescent="0.25"/>
    <row r="1752" ht="15.75" hidden="1" x14ac:dyDescent="0.25"/>
    <row r="1753" ht="15.75" hidden="1" x14ac:dyDescent="0.25"/>
    <row r="1754" ht="15.75" hidden="1" x14ac:dyDescent="0.25"/>
    <row r="1755" ht="15.75" hidden="1" x14ac:dyDescent="0.25"/>
    <row r="1756" ht="15.75" hidden="1" x14ac:dyDescent="0.25"/>
    <row r="1757" ht="15.75" hidden="1" x14ac:dyDescent="0.25"/>
    <row r="1758" ht="15.75" hidden="1" x14ac:dyDescent="0.25"/>
    <row r="1759" ht="15.75" hidden="1" x14ac:dyDescent="0.25"/>
    <row r="1760" ht="15.75" hidden="1" x14ac:dyDescent="0.25"/>
    <row r="1761" ht="15.75" hidden="1" x14ac:dyDescent="0.25"/>
    <row r="1762" ht="15.75" hidden="1" x14ac:dyDescent="0.25"/>
    <row r="1763" ht="15.75" hidden="1" x14ac:dyDescent="0.25"/>
    <row r="1764" ht="15.75" hidden="1" x14ac:dyDescent="0.25"/>
    <row r="1765" ht="15.75" hidden="1" x14ac:dyDescent="0.25"/>
    <row r="1766" ht="15.75" hidden="1" x14ac:dyDescent="0.25"/>
    <row r="1767" ht="15.75" hidden="1" x14ac:dyDescent="0.25"/>
    <row r="1768" ht="15.75" hidden="1" x14ac:dyDescent="0.25"/>
    <row r="1769" ht="15.75" hidden="1" x14ac:dyDescent="0.25"/>
    <row r="1770" ht="15.75" hidden="1" x14ac:dyDescent="0.25"/>
    <row r="1771" ht="15.75" hidden="1" x14ac:dyDescent="0.25"/>
    <row r="1772" ht="15.75" hidden="1" x14ac:dyDescent="0.25"/>
    <row r="1773" ht="15.75" hidden="1" x14ac:dyDescent="0.25"/>
    <row r="1774" ht="15.75" hidden="1" x14ac:dyDescent="0.25"/>
    <row r="1775" ht="15.75" hidden="1" x14ac:dyDescent="0.25"/>
    <row r="1776" ht="15.75" hidden="1" x14ac:dyDescent="0.25"/>
    <row r="1777" ht="15.75" hidden="1" x14ac:dyDescent="0.25"/>
    <row r="1778" ht="15.75" hidden="1" x14ac:dyDescent="0.25"/>
    <row r="1779" ht="15.75" hidden="1" x14ac:dyDescent="0.25"/>
    <row r="1780" ht="15.75" hidden="1" x14ac:dyDescent="0.25"/>
    <row r="1781" ht="15.75" hidden="1" x14ac:dyDescent="0.25"/>
    <row r="1782" ht="15.75" hidden="1" x14ac:dyDescent="0.25"/>
    <row r="1783" ht="15.75" hidden="1" x14ac:dyDescent="0.25"/>
    <row r="1784" ht="15.75" hidden="1" x14ac:dyDescent="0.25"/>
    <row r="1785" ht="15.75" hidden="1" x14ac:dyDescent="0.25"/>
    <row r="1786" ht="15.75" hidden="1" x14ac:dyDescent="0.25"/>
    <row r="1787" ht="15.75" hidden="1" x14ac:dyDescent="0.25"/>
    <row r="1788" ht="15.75" hidden="1" x14ac:dyDescent="0.25"/>
    <row r="1789" ht="15.75" hidden="1" x14ac:dyDescent="0.25"/>
    <row r="1790" ht="15.75" hidden="1" x14ac:dyDescent="0.25"/>
    <row r="1791" ht="15.75" hidden="1" x14ac:dyDescent="0.25"/>
    <row r="1792" ht="15.75" hidden="1" x14ac:dyDescent="0.25"/>
    <row r="1793" ht="15.75" hidden="1" x14ac:dyDescent="0.25"/>
    <row r="1794" ht="15.75" hidden="1" x14ac:dyDescent="0.25"/>
    <row r="1795" ht="15.75" hidden="1" x14ac:dyDescent="0.25"/>
    <row r="1796" ht="15.75" hidden="1" x14ac:dyDescent="0.25"/>
    <row r="1797" ht="15.75" hidden="1" x14ac:dyDescent="0.25"/>
    <row r="1798" ht="15.75" hidden="1" x14ac:dyDescent="0.25"/>
    <row r="1799" ht="15.75" hidden="1" x14ac:dyDescent="0.25"/>
    <row r="1800" ht="15.75" hidden="1" x14ac:dyDescent="0.25"/>
    <row r="1801" ht="15.75" hidden="1" x14ac:dyDescent="0.25"/>
    <row r="1802" ht="15.75" hidden="1" x14ac:dyDescent="0.25"/>
    <row r="1803" ht="15.75" hidden="1" x14ac:dyDescent="0.25"/>
    <row r="1804" ht="15.75" hidden="1" x14ac:dyDescent="0.25"/>
    <row r="1805" ht="15.75" hidden="1" x14ac:dyDescent="0.25"/>
    <row r="1806" ht="15.75" hidden="1" x14ac:dyDescent="0.25"/>
    <row r="1807" ht="15.75" hidden="1" x14ac:dyDescent="0.25"/>
    <row r="1808" ht="15.75" hidden="1" x14ac:dyDescent="0.25"/>
    <row r="1809" ht="15.75" hidden="1" x14ac:dyDescent="0.25"/>
    <row r="1810" ht="15.75" hidden="1" x14ac:dyDescent="0.25"/>
    <row r="1811" ht="15.75" hidden="1" x14ac:dyDescent="0.25"/>
    <row r="1812" ht="15.75" hidden="1" x14ac:dyDescent="0.25"/>
    <row r="1813" ht="15.75" hidden="1" x14ac:dyDescent="0.25"/>
    <row r="1814" ht="15.75" hidden="1" x14ac:dyDescent="0.25"/>
    <row r="1815" ht="15.75" hidden="1" x14ac:dyDescent="0.25"/>
    <row r="1816" ht="15.75" hidden="1" x14ac:dyDescent="0.25"/>
    <row r="1817" ht="15.75" hidden="1" x14ac:dyDescent="0.25"/>
    <row r="1818" ht="15.75" hidden="1" x14ac:dyDescent="0.25"/>
    <row r="1819" ht="15.75" hidden="1" x14ac:dyDescent="0.25"/>
    <row r="1820" ht="15.75" hidden="1" x14ac:dyDescent="0.25"/>
    <row r="1821" ht="15.75" hidden="1" x14ac:dyDescent="0.25"/>
    <row r="1822" ht="15.75" hidden="1" x14ac:dyDescent="0.25"/>
    <row r="1823" ht="15.75" hidden="1" x14ac:dyDescent="0.25"/>
    <row r="1824" ht="15.75" hidden="1" x14ac:dyDescent="0.25"/>
    <row r="1825" ht="15.75" hidden="1" x14ac:dyDescent="0.25"/>
    <row r="1826" ht="15.75" hidden="1" x14ac:dyDescent="0.25"/>
    <row r="1827" ht="15.75" hidden="1" x14ac:dyDescent="0.25"/>
    <row r="1828" ht="15.75" hidden="1" x14ac:dyDescent="0.25"/>
    <row r="1829" ht="15.75" hidden="1" x14ac:dyDescent="0.25"/>
    <row r="1830" ht="15.75" hidden="1" x14ac:dyDescent="0.25"/>
    <row r="1831" ht="15.75" hidden="1" x14ac:dyDescent="0.25"/>
    <row r="1832" ht="15.75" hidden="1" x14ac:dyDescent="0.25"/>
    <row r="1833" ht="15.75" hidden="1" x14ac:dyDescent="0.25"/>
    <row r="1834" ht="15.75" hidden="1" x14ac:dyDescent="0.25"/>
    <row r="1835" ht="15.75" hidden="1" x14ac:dyDescent="0.25"/>
    <row r="1836" ht="15.75" hidden="1" x14ac:dyDescent="0.25"/>
    <row r="1837" ht="15.75" hidden="1" x14ac:dyDescent="0.25"/>
    <row r="1838" ht="15.75" hidden="1" x14ac:dyDescent="0.25"/>
    <row r="1839" ht="15.75" hidden="1" x14ac:dyDescent="0.25"/>
    <row r="1840" ht="15.75" hidden="1" x14ac:dyDescent="0.25"/>
    <row r="1841" ht="15.75" hidden="1" x14ac:dyDescent="0.25"/>
    <row r="1842" ht="15.75" hidden="1" x14ac:dyDescent="0.25"/>
    <row r="1843" ht="15.75" hidden="1" x14ac:dyDescent="0.25"/>
    <row r="1844" ht="15.75" hidden="1" x14ac:dyDescent="0.25"/>
    <row r="1845" ht="15.75" hidden="1" x14ac:dyDescent="0.25"/>
    <row r="1846" ht="15.75" hidden="1" x14ac:dyDescent="0.25"/>
    <row r="1847" ht="15.75" hidden="1" x14ac:dyDescent="0.25"/>
    <row r="1848" ht="15.75" hidden="1" x14ac:dyDescent="0.25"/>
    <row r="1849" ht="15.75" hidden="1" x14ac:dyDescent="0.25"/>
    <row r="1850" ht="15.75" hidden="1" x14ac:dyDescent="0.25"/>
    <row r="1851" ht="15.75" hidden="1" x14ac:dyDescent="0.25"/>
    <row r="1852" ht="15.75" hidden="1" x14ac:dyDescent="0.25"/>
    <row r="1853" ht="15.75" hidden="1" x14ac:dyDescent="0.25"/>
    <row r="1854" ht="15.75" hidden="1" x14ac:dyDescent="0.25"/>
    <row r="1855" ht="15.75" hidden="1" x14ac:dyDescent="0.25"/>
    <row r="1856" ht="15.75" hidden="1" x14ac:dyDescent="0.25"/>
    <row r="1857" ht="15.75" hidden="1" x14ac:dyDescent="0.25"/>
    <row r="1858" ht="15.75" hidden="1" x14ac:dyDescent="0.25"/>
    <row r="1859" ht="15.75" hidden="1" x14ac:dyDescent="0.25"/>
    <row r="1860" ht="15.75" hidden="1" x14ac:dyDescent="0.25"/>
    <row r="1861" ht="15.75" hidden="1" x14ac:dyDescent="0.25"/>
    <row r="1862" ht="15.75" hidden="1" x14ac:dyDescent="0.25"/>
    <row r="1863" ht="15.75" hidden="1" x14ac:dyDescent="0.25"/>
    <row r="1864" ht="15.75" hidden="1" x14ac:dyDescent="0.25"/>
    <row r="1865" ht="15.75" hidden="1" x14ac:dyDescent="0.25"/>
    <row r="1866" ht="15.75" hidden="1" x14ac:dyDescent="0.25"/>
    <row r="1867" ht="15.75" hidden="1" x14ac:dyDescent="0.25"/>
    <row r="1868" ht="15.75" hidden="1" x14ac:dyDescent="0.25"/>
    <row r="1869" ht="15.75" hidden="1" x14ac:dyDescent="0.25"/>
    <row r="1870" ht="15.75" hidden="1" x14ac:dyDescent="0.25"/>
    <row r="1871" ht="15.75" hidden="1" x14ac:dyDescent="0.25"/>
    <row r="1872" ht="15.75" hidden="1" x14ac:dyDescent="0.25"/>
    <row r="1873" ht="15.75" hidden="1" x14ac:dyDescent="0.25"/>
    <row r="1874" ht="15.75" hidden="1" x14ac:dyDescent="0.25"/>
    <row r="1875" ht="15.75" hidden="1" x14ac:dyDescent="0.25"/>
    <row r="1876" ht="15.75" hidden="1" x14ac:dyDescent="0.25"/>
    <row r="1877" ht="15.75" hidden="1" x14ac:dyDescent="0.25"/>
    <row r="1878" ht="15.75" hidden="1" x14ac:dyDescent="0.25"/>
    <row r="1879" ht="15.75" hidden="1" x14ac:dyDescent="0.25"/>
    <row r="1880" ht="15.75" hidden="1" x14ac:dyDescent="0.25"/>
    <row r="1881" ht="15.75" hidden="1" x14ac:dyDescent="0.25"/>
    <row r="1882" ht="15.75" hidden="1" x14ac:dyDescent="0.25"/>
    <row r="1883" ht="15.75" hidden="1" x14ac:dyDescent="0.25"/>
    <row r="1884" ht="15.75" hidden="1" x14ac:dyDescent="0.25"/>
    <row r="1885" ht="15.75" hidden="1" x14ac:dyDescent="0.25"/>
    <row r="1886" ht="15.75" hidden="1" x14ac:dyDescent="0.25"/>
    <row r="1887" ht="15.75" hidden="1" x14ac:dyDescent="0.25"/>
    <row r="1888" ht="15.75" hidden="1" x14ac:dyDescent="0.25"/>
    <row r="1889" ht="15.75" hidden="1" x14ac:dyDescent="0.25"/>
    <row r="1890" ht="15.75" hidden="1" x14ac:dyDescent="0.25"/>
    <row r="1891" ht="15.75" hidden="1" x14ac:dyDescent="0.25"/>
    <row r="1892" ht="15.75" hidden="1" x14ac:dyDescent="0.25"/>
    <row r="1893" ht="15.75" hidden="1" x14ac:dyDescent="0.25"/>
    <row r="1894" ht="15.75" hidden="1" x14ac:dyDescent="0.25"/>
    <row r="1895" ht="15.75" hidden="1" x14ac:dyDescent="0.25"/>
    <row r="1896" ht="15.75" hidden="1" x14ac:dyDescent="0.25"/>
    <row r="1897" ht="15.75" hidden="1" x14ac:dyDescent="0.25"/>
    <row r="1898" ht="15.75" hidden="1" x14ac:dyDescent="0.25"/>
    <row r="1899" ht="15.75" hidden="1" x14ac:dyDescent="0.25"/>
    <row r="1900" ht="15.75" hidden="1" x14ac:dyDescent="0.25"/>
    <row r="1901" ht="15.75" hidden="1" x14ac:dyDescent="0.25"/>
    <row r="1902" ht="15.75" hidden="1" x14ac:dyDescent="0.25"/>
    <row r="1903" ht="15.75" hidden="1" x14ac:dyDescent="0.25"/>
    <row r="1904" ht="15.75" hidden="1" x14ac:dyDescent="0.25"/>
    <row r="1905" ht="15.75" hidden="1" x14ac:dyDescent="0.25"/>
    <row r="1906" ht="15.75" hidden="1" x14ac:dyDescent="0.25"/>
    <row r="1907" ht="15.75" hidden="1" x14ac:dyDescent="0.25"/>
    <row r="1908" ht="15.75" hidden="1" x14ac:dyDescent="0.25"/>
    <row r="1909" ht="15.75" hidden="1" x14ac:dyDescent="0.25"/>
    <row r="1910" ht="15.75" hidden="1" x14ac:dyDescent="0.25"/>
    <row r="1911" ht="15.75" hidden="1" x14ac:dyDescent="0.25"/>
    <row r="1912" ht="15.75" hidden="1" x14ac:dyDescent="0.25"/>
    <row r="1913" ht="15.75" hidden="1" x14ac:dyDescent="0.25"/>
    <row r="1914" ht="15.75" hidden="1" x14ac:dyDescent="0.25"/>
    <row r="1915" ht="15.75" hidden="1" x14ac:dyDescent="0.25"/>
    <row r="1916" ht="15.75" hidden="1" x14ac:dyDescent="0.25"/>
    <row r="1917" ht="15.75" hidden="1" x14ac:dyDescent="0.25"/>
    <row r="1918" ht="15.75" hidden="1" x14ac:dyDescent="0.25"/>
    <row r="1919" ht="15.75" hidden="1" x14ac:dyDescent="0.25"/>
    <row r="1920" ht="15.75" hidden="1" x14ac:dyDescent="0.25"/>
    <row r="1921" ht="15.75" hidden="1" x14ac:dyDescent="0.25"/>
    <row r="1922" ht="15.75" hidden="1" x14ac:dyDescent="0.25"/>
    <row r="1923" ht="15.75" hidden="1" x14ac:dyDescent="0.25"/>
    <row r="1924" ht="15.75" hidden="1" x14ac:dyDescent="0.25"/>
    <row r="1925" ht="15.75" hidden="1" x14ac:dyDescent="0.25"/>
    <row r="1926" ht="15.75" hidden="1" x14ac:dyDescent="0.25"/>
    <row r="1927" ht="15.75" hidden="1" x14ac:dyDescent="0.25"/>
    <row r="1928" ht="15.75" hidden="1" x14ac:dyDescent="0.25"/>
    <row r="1929" ht="15.75" hidden="1" x14ac:dyDescent="0.25"/>
    <row r="1930" ht="15.75" hidden="1" x14ac:dyDescent="0.25"/>
    <row r="1931" ht="15.75" hidden="1" x14ac:dyDescent="0.25"/>
    <row r="1932" ht="15.75" hidden="1" x14ac:dyDescent="0.25"/>
    <row r="1933" ht="15.75" hidden="1" x14ac:dyDescent="0.25"/>
    <row r="1934" ht="15.75" hidden="1" x14ac:dyDescent="0.25"/>
    <row r="1935" ht="15.75" hidden="1" x14ac:dyDescent="0.25"/>
    <row r="1936" ht="15.75" hidden="1" x14ac:dyDescent="0.25"/>
    <row r="1937" ht="15.75" hidden="1" x14ac:dyDescent="0.25"/>
    <row r="1938" ht="15.75" hidden="1" x14ac:dyDescent="0.25"/>
    <row r="1939" ht="15.75" hidden="1" x14ac:dyDescent="0.25"/>
    <row r="1940" ht="15.75" hidden="1" x14ac:dyDescent="0.25"/>
    <row r="1941" ht="15.75" hidden="1" x14ac:dyDescent="0.25"/>
    <row r="1942" ht="15.75" hidden="1" x14ac:dyDescent="0.25"/>
    <row r="1943" ht="15.75" hidden="1" x14ac:dyDescent="0.25"/>
    <row r="1944" ht="15.75" hidden="1" x14ac:dyDescent="0.25"/>
    <row r="1945" ht="15.75" hidden="1" x14ac:dyDescent="0.25"/>
    <row r="1946" ht="15.75" hidden="1" x14ac:dyDescent="0.25"/>
    <row r="1947" ht="15.75" hidden="1" x14ac:dyDescent="0.25"/>
    <row r="1948" ht="15.75" hidden="1" x14ac:dyDescent="0.25"/>
    <row r="1949" ht="15.75" hidden="1" x14ac:dyDescent="0.25"/>
    <row r="1950" ht="15.75" hidden="1" x14ac:dyDescent="0.25"/>
    <row r="1951" ht="15.75" hidden="1" x14ac:dyDescent="0.25"/>
    <row r="1952" ht="15.75" hidden="1" x14ac:dyDescent="0.25"/>
    <row r="1953" ht="15.75" hidden="1" x14ac:dyDescent="0.25"/>
    <row r="1954" ht="15.75" hidden="1" x14ac:dyDescent="0.25"/>
    <row r="1955" ht="15.75" hidden="1" x14ac:dyDescent="0.25"/>
    <row r="1956" ht="15.75" hidden="1" x14ac:dyDescent="0.25"/>
    <row r="1957" ht="15.75" hidden="1" x14ac:dyDescent="0.25"/>
    <row r="1958" ht="15.75" hidden="1" x14ac:dyDescent="0.25"/>
    <row r="1959" ht="15.75" hidden="1" x14ac:dyDescent="0.25"/>
    <row r="1960" ht="15.75" hidden="1" x14ac:dyDescent="0.25"/>
    <row r="1961" ht="15.75" hidden="1" x14ac:dyDescent="0.25"/>
    <row r="1962" ht="15.75" hidden="1" x14ac:dyDescent="0.25"/>
    <row r="1963" ht="15.75" hidden="1" x14ac:dyDescent="0.25"/>
    <row r="1964" ht="15.75" hidden="1" x14ac:dyDescent="0.25"/>
    <row r="1965" ht="15.75" hidden="1" x14ac:dyDescent="0.25"/>
    <row r="1966" ht="15.75" hidden="1" x14ac:dyDescent="0.25"/>
    <row r="1967" ht="15.75" hidden="1" x14ac:dyDescent="0.25"/>
    <row r="1968" ht="15.75" hidden="1" x14ac:dyDescent="0.25"/>
    <row r="1969" ht="15.75" hidden="1" x14ac:dyDescent="0.25"/>
    <row r="1970" ht="15.75" hidden="1" x14ac:dyDescent="0.25"/>
    <row r="1971" ht="15.75" hidden="1" x14ac:dyDescent="0.25"/>
    <row r="1972" ht="15.75" hidden="1" x14ac:dyDescent="0.25"/>
    <row r="1973" ht="15.75" hidden="1" x14ac:dyDescent="0.25"/>
    <row r="1974" ht="15.75" hidden="1" x14ac:dyDescent="0.25"/>
    <row r="1975" ht="15.75" hidden="1" x14ac:dyDescent="0.25"/>
    <row r="1976" ht="15.75" hidden="1" x14ac:dyDescent="0.25"/>
    <row r="1977" ht="15.75" hidden="1" x14ac:dyDescent="0.25"/>
    <row r="1978" ht="15.75" hidden="1" x14ac:dyDescent="0.25"/>
    <row r="1979" ht="15.75" hidden="1" x14ac:dyDescent="0.25"/>
    <row r="1980" ht="15.75" hidden="1" x14ac:dyDescent="0.25"/>
    <row r="1981" ht="15.75" hidden="1" x14ac:dyDescent="0.25"/>
    <row r="1982" ht="15.75" hidden="1" x14ac:dyDescent="0.25"/>
    <row r="1983" ht="15.75" hidden="1" x14ac:dyDescent="0.25"/>
    <row r="1984" ht="15.75" hidden="1" x14ac:dyDescent="0.25"/>
    <row r="1985" ht="15.75" hidden="1" x14ac:dyDescent="0.25"/>
    <row r="1986" ht="15.75" hidden="1" x14ac:dyDescent="0.25"/>
    <row r="1987" ht="15.75" hidden="1" x14ac:dyDescent="0.25"/>
    <row r="1988" ht="15.75" hidden="1" x14ac:dyDescent="0.25"/>
    <row r="1989" ht="15.75" hidden="1" x14ac:dyDescent="0.25"/>
    <row r="1990" ht="15.75" hidden="1" x14ac:dyDescent="0.25"/>
    <row r="1991" ht="15.75" hidden="1" x14ac:dyDescent="0.25"/>
    <row r="1992" ht="15.75" hidden="1" x14ac:dyDescent="0.25"/>
    <row r="1993" ht="15.75" hidden="1" x14ac:dyDescent="0.25"/>
    <row r="1994" ht="15.75" hidden="1" x14ac:dyDescent="0.25"/>
    <row r="1995" ht="15.75" hidden="1" x14ac:dyDescent="0.25"/>
    <row r="1996" ht="15.75" hidden="1" x14ac:dyDescent="0.25"/>
    <row r="1997" ht="15.75" hidden="1" x14ac:dyDescent="0.25"/>
    <row r="1998" ht="15.75" hidden="1" x14ac:dyDescent="0.25"/>
    <row r="1999" ht="15.75" hidden="1" x14ac:dyDescent="0.25"/>
    <row r="2000" ht="15.75" hidden="1" x14ac:dyDescent="0.25"/>
    <row r="2001" ht="15.75" hidden="1" x14ac:dyDescent="0.25"/>
    <row r="2002" ht="15.75" hidden="1" x14ac:dyDescent="0.25"/>
    <row r="2003" ht="15.75" hidden="1" x14ac:dyDescent="0.25"/>
    <row r="2004" ht="15.75" hidden="1" x14ac:dyDescent="0.25"/>
    <row r="2005" ht="15.75" hidden="1" x14ac:dyDescent="0.25"/>
    <row r="2006" ht="15.75" hidden="1" x14ac:dyDescent="0.25"/>
    <row r="2007" ht="15.75" hidden="1" x14ac:dyDescent="0.25"/>
    <row r="2008" ht="15.75" hidden="1" x14ac:dyDescent="0.25"/>
    <row r="2009" ht="15.75" hidden="1" x14ac:dyDescent="0.25"/>
    <row r="2010" ht="15.75" hidden="1" x14ac:dyDescent="0.25"/>
    <row r="2011" ht="15.75" hidden="1" x14ac:dyDescent="0.25"/>
    <row r="2012" ht="15.75" hidden="1" x14ac:dyDescent="0.25"/>
    <row r="2013" ht="15.75" hidden="1" x14ac:dyDescent="0.25"/>
    <row r="2014" ht="15.75" hidden="1" x14ac:dyDescent="0.25"/>
    <row r="2015" ht="15.75" hidden="1" x14ac:dyDescent="0.25"/>
    <row r="2016" ht="15.75" hidden="1" x14ac:dyDescent="0.25"/>
    <row r="2017" ht="15.75" hidden="1" x14ac:dyDescent="0.25"/>
    <row r="2018" ht="15.75" hidden="1" x14ac:dyDescent="0.25"/>
    <row r="2019" ht="15.75" hidden="1" x14ac:dyDescent="0.25"/>
    <row r="2020" ht="15.75" hidden="1" x14ac:dyDescent="0.25"/>
    <row r="2021" ht="15.75" hidden="1" x14ac:dyDescent="0.25"/>
    <row r="2022" ht="15.75" hidden="1" x14ac:dyDescent="0.25"/>
    <row r="2023" ht="15.75" hidden="1" x14ac:dyDescent="0.25"/>
    <row r="2024" ht="15.75" hidden="1" x14ac:dyDescent="0.25"/>
    <row r="2025" ht="15.75" hidden="1" x14ac:dyDescent="0.25"/>
    <row r="2026" ht="15.75" hidden="1" x14ac:dyDescent="0.25"/>
    <row r="2027" ht="15.75" hidden="1" x14ac:dyDescent="0.25"/>
    <row r="2028" ht="15.75" hidden="1" x14ac:dyDescent="0.25"/>
    <row r="2029" ht="15.75" hidden="1" x14ac:dyDescent="0.25"/>
    <row r="2030" ht="15.75" hidden="1" x14ac:dyDescent="0.25"/>
    <row r="2031" ht="15.75" hidden="1" x14ac:dyDescent="0.25"/>
    <row r="2032" ht="15.75" hidden="1" x14ac:dyDescent="0.25"/>
    <row r="2033" ht="15.75" hidden="1" x14ac:dyDescent="0.25"/>
    <row r="2034" ht="15.75" hidden="1" x14ac:dyDescent="0.25"/>
    <row r="2035" ht="15.75" hidden="1" x14ac:dyDescent="0.25"/>
    <row r="2036" ht="15.75" hidden="1" x14ac:dyDescent="0.25"/>
    <row r="2037" ht="15.75" hidden="1" x14ac:dyDescent="0.25"/>
    <row r="2038" ht="15.75" hidden="1" x14ac:dyDescent="0.25"/>
    <row r="2039" ht="15.75" hidden="1" x14ac:dyDescent="0.25"/>
    <row r="2040" ht="15.75" hidden="1" x14ac:dyDescent="0.25"/>
    <row r="2041" ht="15.75" hidden="1" x14ac:dyDescent="0.25"/>
    <row r="2042" ht="15.75" hidden="1" x14ac:dyDescent="0.25"/>
    <row r="2043" ht="15.75" hidden="1" x14ac:dyDescent="0.25"/>
    <row r="2044" ht="15.75" hidden="1" x14ac:dyDescent="0.25"/>
    <row r="2045" ht="15.75" hidden="1" x14ac:dyDescent="0.25"/>
    <row r="2046" ht="15.75" hidden="1" x14ac:dyDescent="0.25"/>
    <row r="2047" ht="15.75" hidden="1" x14ac:dyDescent="0.25"/>
    <row r="2048" ht="15.75" hidden="1" x14ac:dyDescent="0.25"/>
    <row r="2049" ht="15.75" hidden="1" x14ac:dyDescent="0.25"/>
    <row r="2050" ht="15.75" hidden="1" x14ac:dyDescent="0.25"/>
    <row r="2051" ht="15.75" hidden="1" x14ac:dyDescent="0.25"/>
    <row r="2052" ht="15.75" hidden="1" x14ac:dyDescent="0.25"/>
    <row r="2053" ht="15.75" hidden="1" x14ac:dyDescent="0.25"/>
    <row r="2054" ht="15.75" hidden="1" x14ac:dyDescent="0.25"/>
    <row r="2055" ht="15.75" hidden="1" x14ac:dyDescent="0.25"/>
    <row r="2056" ht="15.75" hidden="1" x14ac:dyDescent="0.25"/>
    <row r="2057" ht="15.75" hidden="1" x14ac:dyDescent="0.25"/>
    <row r="2058" ht="15.75" hidden="1" x14ac:dyDescent="0.25"/>
    <row r="2059" ht="15.75" hidden="1" x14ac:dyDescent="0.25"/>
    <row r="2060" ht="15.75" hidden="1" x14ac:dyDescent="0.25"/>
    <row r="2061" ht="15.75" hidden="1" x14ac:dyDescent="0.25"/>
    <row r="2062" ht="15.75" hidden="1" x14ac:dyDescent="0.25"/>
    <row r="2063" ht="15.75" hidden="1" x14ac:dyDescent="0.25"/>
    <row r="2064" ht="15.75" hidden="1" x14ac:dyDescent="0.25"/>
    <row r="2065" ht="15.75" hidden="1" x14ac:dyDescent="0.25"/>
    <row r="2066" ht="15.75" hidden="1" x14ac:dyDescent="0.25"/>
    <row r="2067" ht="15.75" hidden="1" x14ac:dyDescent="0.25"/>
    <row r="2068" ht="15.75" hidden="1" x14ac:dyDescent="0.25"/>
    <row r="2069" ht="15.75" hidden="1" x14ac:dyDescent="0.25"/>
    <row r="2070" ht="15.75" hidden="1" x14ac:dyDescent="0.25"/>
    <row r="2071" ht="15.75" hidden="1" x14ac:dyDescent="0.25"/>
    <row r="2072" ht="15.75" hidden="1" x14ac:dyDescent="0.25"/>
    <row r="2073" ht="15.75" hidden="1" x14ac:dyDescent="0.25"/>
    <row r="2074" ht="15.75" hidden="1" x14ac:dyDescent="0.25"/>
    <row r="2075" ht="15.75" hidden="1" x14ac:dyDescent="0.25"/>
    <row r="2076" ht="15.75" hidden="1" x14ac:dyDescent="0.25"/>
    <row r="2077" ht="15.75" hidden="1" x14ac:dyDescent="0.25"/>
    <row r="2078" ht="15.75" hidden="1" x14ac:dyDescent="0.25"/>
    <row r="2079" ht="15.75" hidden="1" x14ac:dyDescent="0.25"/>
    <row r="2080" ht="15.75" hidden="1" x14ac:dyDescent="0.25"/>
    <row r="2081" ht="15.75" hidden="1" x14ac:dyDescent="0.25"/>
    <row r="2082" ht="15.75" hidden="1" x14ac:dyDescent="0.25"/>
    <row r="2083" ht="15.75" hidden="1" x14ac:dyDescent="0.25"/>
    <row r="2084" ht="15.75" hidden="1" x14ac:dyDescent="0.25"/>
    <row r="2085" ht="15.75" hidden="1" x14ac:dyDescent="0.25"/>
    <row r="2086" ht="15.75" hidden="1" x14ac:dyDescent="0.25"/>
    <row r="2087" ht="15.75" hidden="1" x14ac:dyDescent="0.25"/>
    <row r="2088" ht="15.75" hidden="1" x14ac:dyDescent="0.25"/>
    <row r="2089" ht="15.75" hidden="1" x14ac:dyDescent="0.25"/>
    <row r="2090" ht="15.75" hidden="1" x14ac:dyDescent="0.25"/>
    <row r="2091" ht="15.75" hidden="1" x14ac:dyDescent="0.25"/>
    <row r="2092" ht="15.75" hidden="1" x14ac:dyDescent="0.25"/>
    <row r="2093" ht="15.75" hidden="1" x14ac:dyDescent="0.25"/>
    <row r="2094" ht="15.75" hidden="1" x14ac:dyDescent="0.25"/>
    <row r="2095" ht="15.75" hidden="1" x14ac:dyDescent="0.25"/>
    <row r="2096" ht="15.75" hidden="1" x14ac:dyDescent="0.25"/>
    <row r="2097" ht="15.75" hidden="1" x14ac:dyDescent="0.25"/>
    <row r="2098" ht="15.75" hidden="1" x14ac:dyDescent="0.25"/>
    <row r="2099" ht="15.75" hidden="1" x14ac:dyDescent="0.25"/>
    <row r="2100" ht="15.75" hidden="1" x14ac:dyDescent="0.25"/>
    <row r="2101" ht="15.75" hidden="1" x14ac:dyDescent="0.25"/>
    <row r="2102" ht="15.75" hidden="1" x14ac:dyDescent="0.25"/>
    <row r="2103" ht="15.75" hidden="1" x14ac:dyDescent="0.25"/>
    <row r="2104" ht="15.75" hidden="1" x14ac:dyDescent="0.25"/>
    <row r="2105" ht="15.75" hidden="1" x14ac:dyDescent="0.25"/>
    <row r="2106" ht="15.75" hidden="1" x14ac:dyDescent="0.25"/>
    <row r="2107" ht="15.75" hidden="1" x14ac:dyDescent="0.25"/>
    <row r="2108" ht="15.75" hidden="1" x14ac:dyDescent="0.25"/>
    <row r="2109" ht="15.75" hidden="1" x14ac:dyDescent="0.25"/>
    <row r="2110" ht="15.75" hidden="1" x14ac:dyDescent="0.25"/>
    <row r="2111" ht="15.75" hidden="1" x14ac:dyDescent="0.25"/>
    <row r="2112" ht="15.75" hidden="1" x14ac:dyDescent="0.25"/>
    <row r="2113" ht="15.75" hidden="1" x14ac:dyDescent="0.25"/>
    <row r="2114" ht="15.75" hidden="1" x14ac:dyDescent="0.25"/>
    <row r="2115" ht="15.75" hidden="1" x14ac:dyDescent="0.25"/>
    <row r="2116" ht="15.75" hidden="1" x14ac:dyDescent="0.25"/>
    <row r="2117" ht="15.75" hidden="1" x14ac:dyDescent="0.25"/>
    <row r="2118" ht="15.75" hidden="1" x14ac:dyDescent="0.25"/>
    <row r="2119" ht="15.75" hidden="1" x14ac:dyDescent="0.25"/>
    <row r="2120" ht="15.75" hidden="1" x14ac:dyDescent="0.25"/>
    <row r="2121" ht="15.75" hidden="1" x14ac:dyDescent="0.25"/>
    <row r="2122" ht="15.75" hidden="1" x14ac:dyDescent="0.25"/>
    <row r="2123" ht="15.75" hidden="1" x14ac:dyDescent="0.25"/>
    <row r="2124" ht="15.75" hidden="1" x14ac:dyDescent="0.25"/>
    <row r="2125" ht="15.75" hidden="1" x14ac:dyDescent="0.25"/>
    <row r="2126" ht="15.75" hidden="1" x14ac:dyDescent="0.25"/>
    <row r="2127" ht="15.75" hidden="1" x14ac:dyDescent="0.25"/>
    <row r="2128" ht="15.75" hidden="1" x14ac:dyDescent="0.25"/>
    <row r="2129" ht="15.75" hidden="1" x14ac:dyDescent="0.25"/>
    <row r="2130" ht="15.75" hidden="1" x14ac:dyDescent="0.25"/>
    <row r="2131" ht="15.75" hidden="1" x14ac:dyDescent="0.25"/>
    <row r="2132" ht="15.75" hidden="1" x14ac:dyDescent="0.25"/>
    <row r="2133" ht="15.75" hidden="1" x14ac:dyDescent="0.25"/>
    <row r="2134" ht="15.75" hidden="1" x14ac:dyDescent="0.25"/>
    <row r="2135" ht="15.75" hidden="1" x14ac:dyDescent="0.25"/>
    <row r="2136" ht="15.75" hidden="1" x14ac:dyDescent="0.25"/>
    <row r="2137" ht="15.75" hidden="1" x14ac:dyDescent="0.25"/>
    <row r="2138" ht="15.75" hidden="1" x14ac:dyDescent="0.25"/>
    <row r="2139" ht="15.75" hidden="1" x14ac:dyDescent="0.25"/>
    <row r="2140" ht="15.75" hidden="1" x14ac:dyDescent="0.25"/>
    <row r="2141" ht="15.75" hidden="1" x14ac:dyDescent="0.25"/>
    <row r="2142" ht="15.75" hidden="1" x14ac:dyDescent="0.25"/>
    <row r="2143" ht="15.75" hidden="1" x14ac:dyDescent="0.25"/>
    <row r="2144" ht="15.75" hidden="1" x14ac:dyDescent="0.25"/>
    <row r="2145" ht="15.75" hidden="1" x14ac:dyDescent="0.25"/>
    <row r="2146" ht="15.75" hidden="1" x14ac:dyDescent="0.25"/>
    <row r="2147" ht="15.75" hidden="1" x14ac:dyDescent="0.25"/>
    <row r="2148" ht="15.75" hidden="1" x14ac:dyDescent="0.25"/>
    <row r="2149" ht="15.75" hidden="1" x14ac:dyDescent="0.25"/>
    <row r="2150" ht="15.75" hidden="1" x14ac:dyDescent="0.25"/>
    <row r="2151" ht="15.75" hidden="1" x14ac:dyDescent="0.25"/>
    <row r="2152" ht="15.75" hidden="1" x14ac:dyDescent="0.25"/>
    <row r="2153" ht="15.75" hidden="1" x14ac:dyDescent="0.25"/>
    <row r="2154" ht="15.75" hidden="1" x14ac:dyDescent="0.25"/>
    <row r="2155" ht="15.75" hidden="1" x14ac:dyDescent="0.25"/>
    <row r="2156" ht="15.75" hidden="1" x14ac:dyDescent="0.25"/>
    <row r="2157" ht="15.75" hidden="1" x14ac:dyDescent="0.25"/>
    <row r="2158" ht="15.75" hidden="1" x14ac:dyDescent="0.25"/>
    <row r="2159" ht="15.75" hidden="1" x14ac:dyDescent="0.25"/>
    <row r="2160" ht="15.75" hidden="1" x14ac:dyDescent="0.25"/>
    <row r="2161" ht="15.75" hidden="1" x14ac:dyDescent="0.25"/>
    <row r="2162" ht="15.75" hidden="1" x14ac:dyDescent="0.25"/>
    <row r="2163" ht="15.75" hidden="1" x14ac:dyDescent="0.25"/>
    <row r="2164" ht="15.75" hidden="1" x14ac:dyDescent="0.25"/>
    <row r="2165" ht="15.75" hidden="1" x14ac:dyDescent="0.25"/>
    <row r="2166" ht="15.75" hidden="1" x14ac:dyDescent="0.25"/>
    <row r="2167" ht="15.75" hidden="1" x14ac:dyDescent="0.25"/>
    <row r="2168" ht="15.75" hidden="1" x14ac:dyDescent="0.25"/>
    <row r="2169" ht="15.75" hidden="1" x14ac:dyDescent="0.25"/>
    <row r="2170" ht="15.75" hidden="1" x14ac:dyDescent="0.25"/>
    <row r="2171" ht="15.75" hidden="1" x14ac:dyDescent="0.25"/>
    <row r="2172" ht="15.75" hidden="1" x14ac:dyDescent="0.25"/>
    <row r="2173" ht="15.75" hidden="1" x14ac:dyDescent="0.25"/>
    <row r="2174" ht="15.75" hidden="1" x14ac:dyDescent="0.25"/>
    <row r="2175" ht="15.75" hidden="1" x14ac:dyDescent="0.25"/>
    <row r="2176" ht="15.75" hidden="1" x14ac:dyDescent="0.25"/>
    <row r="2177" ht="15.75" hidden="1" x14ac:dyDescent="0.25"/>
    <row r="2178" ht="15.75" hidden="1" x14ac:dyDescent="0.25"/>
    <row r="2179" ht="15.75" hidden="1" x14ac:dyDescent="0.25"/>
    <row r="2180" ht="15.75" hidden="1" x14ac:dyDescent="0.25"/>
    <row r="2181" ht="15.75" hidden="1" x14ac:dyDescent="0.25"/>
    <row r="2182" ht="15.75" hidden="1" x14ac:dyDescent="0.25"/>
    <row r="2183" ht="15.75" hidden="1" x14ac:dyDescent="0.25"/>
    <row r="2184" ht="15.75" hidden="1" x14ac:dyDescent="0.25"/>
    <row r="2185" ht="15.75" hidden="1" x14ac:dyDescent="0.25"/>
    <row r="2186" ht="15.75" hidden="1" x14ac:dyDescent="0.25"/>
    <row r="2187" ht="15.75" hidden="1" x14ac:dyDescent="0.25"/>
    <row r="2188" ht="15.75" hidden="1" x14ac:dyDescent="0.25"/>
    <row r="2189" ht="15.75" hidden="1" x14ac:dyDescent="0.25"/>
    <row r="2190" ht="15.75" hidden="1" x14ac:dyDescent="0.25"/>
    <row r="2191" ht="15.75" hidden="1" x14ac:dyDescent="0.25"/>
    <row r="2192" ht="15.75" hidden="1" x14ac:dyDescent="0.25"/>
    <row r="2193" ht="15.75" hidden="1" x14ac:dyDescent="0.25"/>
    <row r="2194" ht="15.75" hidden="1" x14ac:dyDescent="0.25"/>
    <row r="2195" ht="15.75" hidden="1" x14ac:dyDescent="0.25"/>
    <row r="2196" ht="15.75" hidden="1" x14ac:dyDescent="0.25"/>
    <row r="2197" ht="15.75" hidden="1" x14ac:dyDescent="0.25"/>
    <row r="2198" ht="15.75" hidden="1" x14ac:dyDescent="0.25"/>
    <row r="2199" ht="15.75" hidden="1" x14ac:dyDescent="0.25"/>
    <row r="2200" ht="15.75" hidden="1" x14ac:dyDescent="0.25"/>
    <row r="2201" ht="15.75" hidden="1" x14ac:dyDescent="0.25"/>
    <row r="2202" ht="15.75" hidden="1" x14ac:dyDescent="0.25"/>
    <row r="2203" ht="15.75" hidden="1" x14ac:dyDescent="0.25"/>
    <row r="2204" ht="15.75" hidden="1" x14ac:dyDescent="0.25"/>
    <row r="2205" ht="15.75" hidden="1" x14ac:dyDescent="0.25"/>
    <row r="2206" ht="15.75" hidden="1" x14ac:dyDescent="0.25"/>
    <row r="2207" ht="15.75" hidden="1" x14ac:dyDescent="0.25"/>
    <row r="2208" ht="15.75" hidden="1" x14ac:dyDescent="0.25"/>
    <row r="2209" ht="15.75" hidden="1" x14ac:dyDescent="0.25"/>
    <row r="2210" ht="15.75" hidden="1" x14ac:dyDescent="0.25"/>
    <row r="2211" ht="15.75" hidden="1" x14ac:dyDescent="0.25"/>
    <row r="2212" ht="15.75" hidden="1" x14ac:dyDescent="0.25"/>
    <row r="2213" ht="15.75" hidden="1" x14ac:dyDescent="0.25"/>
    <row r="2214" ht="15.75" hidden="1" x14ac:dyDescent="0.25"/>
    <row r="2215" ht="15.75" hidden="1" x14ac:dyDescent="0.25"/>
    <row r="2216" ht="15.75" hidden="1" x14ac:dyDescent="0.25"/>
    <row r="2217" ht="15.75" hidden="1" x14ac:dyDescent="0.25"/>
    <row r="2218" ht="15.75" hidden="1" x14ac:dyDescent="0.25"/>
    <row r="2219" ht="15.75" hidden="1" x14ac:dyDescent="0.25"/>
    <row r="2220" ht="15.75" hidden="1" x14ac:dyDescent="0.25"/>
    <row r="2221" ht="15.75" hidden="1" x14ac:dyDescent="0.25"/>
    <row r="2222" ht="15.75" hidden="1" x14ac:dyDescent="0.25"/>
    <row r="2223" ht="15.75" hidden="1" x14ac:dyDescent="0.25"/>
    <row r="2224" ht="15.75" hidden="1" x14ac:dyDescent="0.25"/>
    <row r="2225" ht="15.75" hidden="1" x14ac:dyDescent="0.25"/>
    <row r="2226" ht="15.75" hidden="1" x14ac:dyDescent="0.25"/>
    <row r="2227" ht="15.75" hidden="1" x14ac:dyDescent="0.25"/>
    <row r="2228" ht="15.75" hidden="1" x14ac:dyDescent="0.25"/>
    <row r="2229" ht="15.75" hidden="1" x14ac:dyDescent="0.25"/>
    <row r="2230" ht="15.75" hidden="1" x14ac:dyDescent="0.25"/>
    <row r="2231" ht="15.75" hidden="1" x14ac:dyDescent="0.25"/>
    <row r="2232" ht="15.75" hidden="1" x14ac:dyDescent="0.25"/>
    <row r="2233" ht="15.75" hidden="1" x14ac:dyDescent="0.25"/>
    <row r="2234" ht="15.75" hidden="1" x14ac:dyDescent="0.25"/>
    <row r="2235" ht="15.75" hidden="1" x14ac:dyDescent="0.25"/>
    <row r="2236" ht="15.75" hidden="1" x14ac:dyDescent="0.25"/>
    <row r="2237" ht="15.75" hidden="1" x14ac:dyDescent="0.25"/>
    <row r="2238" ht="15.75" hidden="1" x14ac:dyDescent="0.25"/>
    <row r="2239" ht="15.75" hidden="1" x14ac:dyDescent="0.25"/>
    <row r="2240" ht="15.75" hidden="1" x14ac:dyDescent="0.25"/>
    <row r="2241" ht="15.75" hidden="1" x14ac:dyDescent="0.25"/>
    <row r="2242" ht="15.75" hidden="1" x14ac:dyDescent="0.25"/>
    <row r="2243" ht="15.75" hidden="1" x14ac:dyDescent="0.25"/>
    <row r="2244" ht="15.75" hidden="1" x14ac:dyDescent="0.25"/>
    <row r="2245" ht="15.75" hidden="1" x14ac:dyDescent="0.25"/>
    <row r="2246" ht="15.75" hidden="1" x14ac:dyDescent="0.25"/>
    <row r="2247" ht="15.75" hidden="1" x14ac:dyDescent="0.25"/>
    <row r="2248" ht="15.75" hidden="1" x14ac:dyDescent="0.25"/>
    <row r="2249" ht="15.75" hidden="1" x14ac:dyDescent="0.25"/>
    <row r="2250" ht="15.75" hidden="1" x14ac:dyDescent="0.25"/>
    <row r="2251" ht="15.75" hidden="1" x14ac:dyDescent="0.25"/>
    <row r="2252" ht="15.75" hidden="1" x14ac:dyDescent="0.25"/>
    <row r="2253" ht="15.75" hidden="1" x14ac:dyDescent="0.25"/>
    <row r="2254" ht="15.75" hidden="1" x14ac:dyDescent="0.25"/>
    <row r="2255" ht="15.75" hidden="1" x14ac:dyDescent="0.25"/>
    <row r="2256" ht="15.75" hidden="1" x14ac:dyDescent="0.25"/>
    <row r="2257" ht="15.75" hidden="1" x14ac:dyDescent="0.25"/>
    <row r="2258" ht="15.75" hidden="1" x14ac:dyDescent="0.25"/>
    <row r="2259" ht="15.75" hidden="1" x14ac:dyDescent="0.25"/>
    <row r="2260" ht="15.75" hidden="1" x14ac:dyDescent="0.25"/>
    <row r="2261" ht="15.75" hidden="1" x14ac:dyDescent="0.25"/>
    <row r="2262" ht="15.75" hidden="1" x14ac:dyDescent="0.25"/>
  </sheetData>
  <mergeCells count="8">
    <mergeCell ref="H3:I3"/>
    <mergeCell ref="H4:I4"/>
    <mergeCell ref="A49:C49"/>
    <mergeCell ref="A46:C46"/>
    <mergeCell ref="A5:A8"/>
    <mergeCell ref="D1:G1"/>
    <mergeCell ref="D2:G2"/>
    <mergeCell ref="E3:F3"/>
  </mergeCells>
  <printOptions horizontalCentered="1"/>
  <pageMargins left="0.25" right="0.25" top="0.75" bottom="0.75" header="0.3" footer="0.3"/>
  <pageSetup scale="88"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0" tint="-0.249977111117893"/>
  </sheetPr>
  <dimension ref="A1:K2262"/>
  <sheetViews>
    <sheetView zoomScale="90" zoomScaleNormal="90" zoomScaleSheetLayoutView="130" workbookViewId="0">
      <selection activeCell="G5" sqref="G5:I6"/>
    </sheetView>
  </sheetViews>
  <sheetFormatPr defaultColWidth="0" defaultRowHeight="0" customHeight="1" zeroHeight="1" x14ac:dyDescent="0.25"/>
  <cols>
    <col min="1" max="1" width="2.7109375" style="298" bestFit="1" customWidth="1"/>
    <col min="2" max="3" width="15" style="278" customWidth="1"/>
    <col min="4" max="4" width="15.140625" style="275" customWidth="1"/>
    <col min="5" max="5" width="2.85546875" style="350" bestFit="1" customWidth="1"/>
    <col min="6" max="6" width="39.7109375" style="275" customWidth="1"/>
    <col min="7" max="9" width="15.28515625" style="275" customWidth="1"/>
    <col min="10" max="10" width="2.7109375" style="298" bestFit="1" customWidth="1"/>
    <col min="11" max="16384" width="0" style="275" hidden="1"/>
  </cols>
  <sheetData>
    <row r="1" spans="1:11" ht="15.75" x14ac:dyDescent="0.25">
      <c r="D1" s="955" t="s">
        <v>37</v>
      </c>
      <c r="E1" s="955"/>
      <c r="F1" s="955"/>
      <c r="G1" s="955"/>
    </row>
    <row r="2" spans="1:11" ht="15.75" x14ac:dyDescent="0.25">
      <c r="B2" s="294" t="s">
        <v>0</v>
      </c>
      <c r="D2" s="932" t="s">
        <v>38</v>
      </c>
      <c r="E2" s="932"/>
      <c r="F2" s="932"/>
      <c r="G2" s="932"/>
    </row>
    <row r="3" spans="1:11" ht="15.75" x14ac:dyDescent="0.25">
      <c r="B3" s="294" t="s">
        <v>39</v>
      </c>
      <c r="E3" s="956" t="s">
        <v>3</v>
      </c>
      <c r="F3" s="958"/>
      <c r="H3" s="956" t="s">
        <v>5</v>
      </c>
      <c r="I3" s="956"/>
    </row>
    <row r="4" spans="1:11" ht="15.75" x14ac:dyDescent="0.25">
      <c r="A4" s="416"/>
      <c r="B4" s="415"/>
      <c r="C4" s="415"/>
      <c r="D4" s="773" t="s">
        <v>40</v>
      </c>
      <c r="E4" s="773"/>
      <c r="F4" s="773"/>
      <c r="G4" s="773"/>
      <c r="H4" s="957" t="s">
        <v>41</v>
      </c>
      <c r="I4" s="957"/>
      <c r="J4" s="583"/>
    </row>
    <row r="5" spans="1:11" s="347" customFormat="1" ht="12.4" customHeight="1" x14ac:dyDescent="0.25">
      <c r="A5" s="937"/>
      <c r="B5" s="755" t="s">
        <v>7</v>
      </c>
      <c r="C5" s="756"/>
      <c r="D5" s="757"/>
      <c r="E5" s="760" t="s">
        <v>105</v>
      </c>
      <c r="F5" s="761"/>
      <c r="G5" s="774" t="s">
        <v>43</v>
      </c>
      <c r="H5" s="775"/>
      <c r="I5" s="776"/>
      <c r="J5" s="670"/>
    </row>
    <row r="6" spans="1:11" s="347" customFormat="1" ht="12.4" customHeight="1" x14ac:dyDescent="0.2">
      <c r="A6" s="938"/>
      <c r="B6" s="758" t="s">
        <v>10</v>
      </c>
      <c r="C6" s="759"/>
      <c r="D6" s="417" t="s">
        <v>44</v>
      </c>
      <c r="E6" s="626"/>
      <c r="F6" s="786" t="s">
        <v>106</v>
      </c>
      <c r="G6" s="777"/>
      <c r="H6" s="778"/>
      <c r="I6" s="779"/>
      <c r="J6" s="671"/>
    </row>
    <row r="7" spans="1:11" s="347" customFormat="1" ht="12.4" customHeight="1" x14ac:dyDescent="0.2">
      <c r="A7" s="938"/>
      <c r="B7" s="417" t="s">
        <v>45</v>
      </c>
      <c r="C7" s="417" t="s">
        <v>46</v>
      </c>
      <c r="D7" s="418" t="s">
        <v>47</v>
      </c>
      <c r="E7" s="762"/>
      <c r="F7" s="763"/>
      <c r="G7" s="417" t="s">
        <v>48</v>
      </c>
      <c r="H7" s="417" t="s">
        <v>49</v>
      </c>
      <c r="I7" s="417" t="s">
        <v>50</v>
      </c>
      <c r="J7" s="671"/>
    </row>
    <row r="8" spans="1:11" s="347" customFormat="1" ht="12.4" customHeight="1" x14ac:dyDescent="0.2">
      <c r="A8" s="939"/>
      <c r="B8" s="419" t="s">
        <v>51</v>
      </c>
      <c r="C8" s="419" t="s">
        <v>52</v>
      </c>
      <c r="D8" s="420" t="s">
        <v>53</v>
      </c>
      <c r="E8" s="764"/>
      <c r="F8" s="765"/>
      <c r="G8" s="419" t="s">
        <v>54</v>
      </c>
      <c r="H8" s="419" t="s">
        <v>55</v>
      </c>
      <c r="I8" s="419" t="s">
        <v>56</v>
      </c>
      <c r="J8" s="672"/>
    </row>
    <row r="9" spans="1:11" s="404" customFormat="1" ht="12" customHeight="1" x14ac:dyDescent="0.2">
      <c r="A9" s="310">
        <v>1</v>
      </c>
      <c r="B9" s="293"/>
      <c r="C9" s="293"/>
      <c r="D9" s="293"/>
      <c r="E9" s="310">
        <v>1</v>
      </c>
      <c r="F9" s="290" t="s">
        <v>57</v>
      </c>
      <c r="G9" s="293"/>
      <c r="H9" s="293"/>
      <c r="I9" s="293"/>
      <c r="J9" s="310">
        <v>1</v>
      </c>
      <c r="K9" s="414"/>
    </row>
    <row r="10" spans="1:11" s="404" customFormat="1" ht="12" customHeight="1" x14ac:dyDescent="0.2">
      <c r="A10" s="290">
        <v>2</v>
      </c>
      <c r="B10" s="423">
        <v>98667</v>
      </c>
      <c r="C10" s="423">
        <v>84991</v>
      </c>
      <c r="D10" s="423">
        <v>72000</v>
      </c>
      <c r="E10" s="290">
        <v>2</v>
      </c>
      <c r="F10" s="334" t="s">
        <v>58</v>
      </c>
      <c r="G10" s="423">
        <v>80000</v>
      </c>
      <c r="H10" s="423">
        <v>80000</v>
      </c>
      <c r="I10" s="423">
        <v>80000</v>
      </c>
      <c r="J10" s="290">
        <v>2</v>
      </c>
      <c r="K10" s="414"/>
    </row>
    <row r="11" spans="1:11" s="404" customFormat="1" ht="12" customHeight="1" x14ac:dyDescent="0.2">
      <c r="A11" s="290">
        <v>3</v>
      </c>
      <c r="B11" s="423">
        <v>0</v>
      </c>
      <c r="C11" s="423">
        <v>0</v>
      </c>
      <c r="D11" s="423">
        <v>500</v>
      </c>
      <c r="E11" s="290">
        <v>3</v>
      </c>
      <c r="F11" s="334" t="s">
        <v>107</v>
      </c>
      <c r="G11" s="423">
        <v>2000</v>
      </c>
      <c r="H11" s="423">
        <v>2000</v>
      </c>
      <c r="I11" s="423">
        <v>2000</v>
      </c>
      <c r="J11" s="290">
        <v>3</v>
      </c>
      <c r="K11" s="414"/>
    </row>
    <row r="12" spans="1:11" s="404" customFormat="1" ht="12" customHeight="1" x14ac:dyDescent="0.2">
      <c r="A12" s="290">
        <v>4</v>
      </c>
      <c r="B12" s="423">
        <v>37205</v>
      </c>
      <c r="C12" s="423">
        <v>36097</v>
      </c>
      <c r="D12" s="423">
        <v>36000</v>
      </c>
      <c r="E12" s="290">
        <v>4</v>
      </c>
      <c r="F12" s="334" t="s">
        <v>59</v>
      </c>
      <c r="G12" s="423">
        <v>38000</v>
      </c>
      <c r="H12" s="423">
        <v>38000</v>
      </c>
      <c r="I12" s="423">
        <v>38000</v>
      </c>
      <c r="J12" s="290">
        <v>4</v>
      </c>
      <c r="K12" s="414"/>
    </row>
    <row r="13" spans="1:11" s="404" customFormat="1" ht="12" customHeight="1" x14ac:dyDescent="0.2">
      <c r="A13" s="290">
        <v>5</v>
      </c>
      <c r="B13" s="423"/>
      <c r="C13" s="423"/>
      <c r="D13" s="423"/>
      <c r="E13" s="290">
        <v>5</v>
      </c>
      <c r="F13" s="334"/>
      <c r="G13" s="423"/>
      <c r="H13" s="423"/>
      <c r="I13" s="423"/>
      <c r="J13" s="290">
        <v>5</v>
      </c>
      <c r="K13" s="414"/>
    </row>
    <row r="14" spans="1:11" s="404" customFormat="1" ht="12" customHeight="1" x14ac:dyDescent="0.2">
      <c r="A14" s="290">
        <v>6</v>
      </c>
      <c r="B14" s="423"/>
      <c r="C14" s="423"/>
      <c r="D14" s="423"/>
      <c r="E14" s="290">
        <v>6</v>
      </c>
      <c r="F14" s="334"/>
      <c r="G14" s="423"/>
      <c r="H14" s="423"/>
      <c r="I14" s="423"/>
      <c r="J14" s="290">
        <v>6</v>
      </c>
      <c r="K14" s="414"/>
    </row>
    <row r="15" spans="1:11" s="404" customFormat="1" ht="12" customHeight="1" x14ac:dyDescent="0.2">
      <c r="A15" s="290">
        <v>7</v>
      </c>
      <c r="B15" s="423"/>
      <c r="C15" s="423"/>
      <c r="D15" s="423"/>
      <c r="E15" s="290">
        <v>7</v>
      </c>
      <c r="F15" s="334"/>
      <c r="G15" s="423"/>
      <c r="H15" s="423"/>
      <c r="I15" s="423"/>
      <c r="J15" s="290">
        <v>7</v>
      </c>
      <c r="K15" s="414"/>
    </row>
    <row r="16" spans="1:11" s="406" customFormat="1" ht="12.75" x14ac:dyDescent="0.2">
      <c r="A16" s="290">
        <v>8</v>
      </c>
      <c r="B16" s="412">
        <f>SUM(B10:B15)</f>
        <v>135872</v>
      </c>
      <c r="C16" s="412">
        <f>SUM(C10:C15)</f>
        <v>121088</v>
      </c>
      <c r="D16" s="412">
        <f>SUM(D10:D15)</f>
        <v>108500</v>
      </c>
      <c r="E16" s="290">
        <v>8</v>
      </c>
      <c r="F16" s="413" t="s">
        <v>60</v>
      </c>
      <c r="G16" s="412">
        <f>SUM(G10:G15)</f>
        <v>120000</v>
      </c>
      <c r="H16" s="412">
        <f>SUM(H10:H15)</f>
        <v>120000</v>
      </c>
      <c r="I16" s="412">
        <f>SUM(I10:I15)</f>
        <v>120000</v>
      </c>
      <c r="J16" s="290">
        <v>8</v>
      </c>
      <c r="K16" s="407"/>
    </row>
    <row r="17" spans="1:11" s="406" customFormat="1" ht="12.75" x14ac:dyDescent="0.2">
      <c r="A17" s="290">
        <v>9</v>
      </c>
      <c r="B17" s="425">
        <v>2</v>
      </c>
      <c r="C17" s="424">
        <v>1.5</v>
      </c>
      <c r="D17" s="424">
        <v>1.5</v>
      </c>
      <c r="E17" s="290">
        <v>9</v>
      </c>
      <c r="F17" s="413" t="s">
        <v>61</v>
      </c>
      <c r="G17" s="424">
        <v>1.5</v>
      </c>
      <c r="H17" s="424">
        <v>1.5</v>
      </c>
      <c r="I17" s="424">
        <v>1.5</v>
      </c>
      <c r="J17" s="290">
        <v>9</v>
      </c>
      <c r="K17" s="407"/>
    </row>
    <row r="18" spans="1:11" s="404" customFormat="1" ht="12" customHeight="1" x14ac:dyDescent="0.2">
      <c r="A18" s="310">
        <v>10</v>
      </c>
      <c r="B18" s="287"/>
      <c r="C18" s="287"/>
      <c r="D18" s="287"/>
      <c r="E18" s="310">
        <v>10</v>
      </c>
      <c r="F18" s="290" t="s">
        <v>62</v>
      </c>
      <c r="G18" s="632"/>
      <c r="H18" s="632"/>
      <c r="I18" s="632"/>
      <c r="J18" s="310">
        <v>10</v>
      </c>
      <c r="K18" s="414"/>
    </row>
    <row r="19" spans="1:11" s="404" customFormat="1" ht="12" customHeight="1" x14ac:dyDescent="0.2">
      <c r="A19" s="290">
        <v>11</v>
      </c>
      <c r="B19" s="423">
        <v>736</v>
      </c>
      <c r="C19" s="423">
        <v>677</v>
      </c>
      <c r="D19" s="423">
        <v>1000</v>
      </c>
      <c r="E19" s="290">
        <v>11</v>
      </c>
      <c r="F19" s="334" t="s">
        <v>63</v>
      </c>
      <c r="G19" s="423">
        <v>1500</v>
      </c>
      <c r="H19" s="423">
        <v>1500</v>
      </c>
      <c r="I19" s="423">
        <v>1500</v>
      </c>
      <c r="J19" s="290">
        <v>11</v>
      </c>
      <c r="K19" s="414"/>
    </row>
    <row r="20" spans="1:11" s="404" customFormat="1" ht="12" customHeight="1" x14ac:dyDescent="0.2">
      <c r="A20" s="290">
        <v>12</v>
      </c>
      <c r="B20" s="423">
        <v>24</v>
      </c>
      <c r="C20" s="423">
        <v>49</v>
      </c>
      <c r="D20" s="423">
        <v>500</v>
      </c>
      <c r="E20" s="290">
        <v>12</v>
      </c>
      <c r="F20" s="334" t="s">
        <v>82</v>
      </c>
      <c r="G20" s="423">
        <v>500</v>
      </c>
      <c r="H20" s="423">
        <v>500</v>
      </c>
      <c r="I20" s="423">
        <v>500</v>
      </c>
      <c r="J20" s="290">
        <v>12</v>
      </c>
      <c r="K20" s="414"/>
    </row>
    <row r="21" spans="1:11" s="404" customFormat="1" ht="12" customHeight="1" x14ac:dyDescent="0.2">
      <c r="A21" s="290">
        <v>13</v>
      </c>
      <c r="B21" s="423">
        <v>694</v>
      </c>
      <c r="C21" s="423">
        <v>348</v>
      </c>
      <c r="D21" s="423">
        <v>1000</v>
      </c>
      <c r="E21" s="290">
        <v>13</v>
      </c>
      <c r="F21" s="334" t="s">
        <v>98</v>
      </c>
      <c r="G21" s="423">
        <v>1500</v>
      </c>
      <c r="H21" s="423">
        <v>1500</v>
      </c>
      <c r="I21" s="423">
        <v>1500</v>
      </c>
      <c r="J21" s="290">
        <v>13</v>
      </c>
      <c r="K21" s="414"/>
    </row>
    <row r="22" spans="1:11" s="404" customFormat="1" ht="12" customHeight="1" x14ac:dyDescent="0.2">
      <c r="A22" s="290">
        <v>14</v>
      </c>
      <c r="B22" s="423">
        <v>269</v>
      </c>
      <c r="C22" s="423">
        <v>257</v>
      </c>
      <c r="D22" s="423">
        <v>300</v>
      </c>
      <c r="E22" s="290">
        <v>14</v>
      </c>
      <c r="F22" s="334" t="s">
        <v>96</v>
      </c>
      <c r="G22" s="423">
        <v>300</v>
      </c>
      <c r="H22" s="423">
        <v>300</v>
      </c>
      <c r="I22" s="423">
        <v>300</v>
      </c>
      <c r="J22" s="290">
        <v>14</v>
      </c>
      <c r="K22" s="414"/>
    </row>
    <row r="23" spans="1:11" s="404" customFormat="1" ht="12" customHeight="1" x14ac:dyDescent="0.2">
      <c r="A23" s="290">
        <v>15</v>
      </c>
      <c r="B23" s="423">
        <v>50</v>
      </c>
      <c r="C23" s="423">
        <v>60</v>
      </c>
      <c r="D23" s="423">
        <v>500</v>
      </c>
      <c r="E23" s="290">
        <v>15</v>
      </c>
      <c r="F23" s="334" t="s">
        <v>108</v>
      </c>
      <c r="G23" s="423">
        <v>2000</v>
      </c>
      <c r="H23" s="423">
        <v>1000</v>
      </c>
      <c r="I23" s="423">
        <v>1000</v>
      </c>
      <c r="J23" s="290">
        <v>15</v>
      </c>
      <c r="K23" s="414"/>
    </row>
    <row r="24" spans="1:11" s="404" customFormat="1" ht="12" customHeight="1" x14ac:dyDescent="0.2">
      <c r="A24" s="290">
        <v>16</v>
      </c>
      <c r="B24" s="423">
        <v>10108</v>
      </c>
      <c r="C24" s="423">
        <v>1892</v>
      </c>
      <c r="D24" s="423">
        <v>5000</v>
      </c>
      <c r="E24" s="290">
        <v>16</v>
      </c>
      <c r="F24" s="334" t="s">
        <v>109</v>
      </c>
      <c r="G24" s="423">
        <v>7000</v>
      </c>
      <c r="H24" s="423">
        <v>7000</v>
      </c>
      <c r="I24" s="423">
        <v>7000</v>
      </c>
      <c r="J24" s="290">
        <v>16</v>
      </c>
      <c r="K24" s="414"/>
    </row>
    <row r="25" spans="1:11" s="404" customFormat="1" ht="12" customHeight="1" x14ac:dyDescent="0.2">
      <c r="A25" s="290">
        <v>17</v>
      </c>
      <c r="B25" s="423">
        <v>8780</v>
      </c>
      <c r="C25" s="423">
        <v>12250</v>
      </c>
      <c r="D25" s="423">
        <v>27000</v>
      </c>
      <c r="E25" s="290">
        <v>17</v>
      </c>
      <c r="F25" s="334" t="s">
        <v>110</v>
      </c>
      <c r="G25" s="423">
        <v>43000</v>
      </c>
      <c r="H25" s="423">
        <v>43000</v>
      </c>
      <c r="I25" s="423">
        <v>43000</v>
      </c>
      <c r="J25" s="290">
        <v>17</v>
      </c>
      <c r="K25" s="414"/>
    </row>
    <row r="26" spans="1:11" s="404" customFormat="1" ht="12" customHeight="1" x14ac:dyDescent="0.2">
      <c r="A26" s="290">
        <v>18</v>
      </c>
      <c r="B26" s="423">
        <v>2177</v>
      </c>
      <c r="C26" s="423">
        <v>324</v>
      </c>
      <c r="D26" s="423">
        <v>2000</v>
      </c>
      <c r="E26" s="290">
        <v>18</v>
      </c>
      <c r="F26" s="334" t="s">
        <v>111</v>
      </c>
      <c r="G26" s="423">
        <v>3200</v>
      </c>
      <c r="H26" s="423">
        <v>3200</v>
      </c>
      <c r="I26" s="423">
        <v>3200</v>
      </c>
      <c r="J26" s="290">
        <v>18</v>
      </c>
      <c r="K26" s="414"/>
    </row>
    <row r="27" spans="1:11" s="404" customFormat="1" ht="12" customHeight="1" x14ac:dyDescent="0.2">
      <c r="A27" s="290">
        <v>19</v>
      </c>
      <c r="B27" s="423"/>
      <c r="C27" s="423"/>
      <c r="D27" s="423"/>
      <c r="E27" s="290">
        <v>19</v>
      </c>
      <c r="F27" s="334"/>
      <c r="G27" s="423"/>
      <c r="H27" s="423"/>
      <c r="I27" s="423"/>
      <c r="J27" s="290">
        <v>19</v>
      </c>
      <c r="K27" s="414"/>
    </row>
    <row r="28" spans="1:11" s="404" customFormat="1" ht="12" customHeight="1" x14ac:dyDescent="0.2">
      <c r="A28" s="290">
        <v>20</v>
      </c>
      <c r="B28" s="423"/>
      <c r="C28" s="423"/>
      <c r="D28" s="423"/>
      <c r="E28" s="290">
        <v>20</v>
      </c>
      <c r="F28" s="334"/>
      <c r="G28" s="423"/>
      <c r="H28" s="423"/>
      <c r="I28" s="423"/>
      <c r="J28" s="290">
        <v>20</v>
      </c>
      <c r="K28" s="414"/>
    </row>
    <row r="29" spans="1:11" s="404" customFormat="1" ht="12" customHeight="1" x14ac:dyDescent="0.2">
      <c r="A29" s="290">
        <v>21</v>
      </c>
      <c r="B29" s="423"/>
      <c r="C29" s="423"/>
      <c r="D29" s="423"/>
      <c r="E29" s="290">
        <v>21</v>
      </c>
      <c r="F29" s="334"/>
      <c r="G29" s="423"/>
      <c r="H29" s="423"/>
      <c r="I29" s="423"/>
      <c r="J29" s="290">
        <v>21</v>
      </c>
      <c r="K29" s="414"/>
    </row>
    <row r="30" spans="1:11" s="404" customFormat="1" ht="12.6" customHeight="1" x14ac:dyDescent="0.2">
      <c r="A30" s="290">
        <v>22</v>
      </c>
      <c r="B30" s="423"/>
      <c r="C30" s="423"/>
      <c r="D30" s="423"/>
      <c r="E30" s="290">
        <v>22</v>
      </c>
      <c r="F30" s="334"/>
      <c r="G30" s="423"/>
      <c r="H30" s="423"/>
      <c r="I30" s="423"/>
      <c r="J30" s="290">
        <v>22</v>
      </c>
      <c r="K30" s="414"/>
    </row>
    <row r="31" spans="1:11" s="404" customFormat="1" ht="12" customHeight="1" x14ac:dyDescent="0.2">
      <c r="A31" s="290">
        <v>23</v>
      </c>
      <c r="B31" s="423"/>
      <c r="C31" s="423"/>
      <c r="D31" s="423"/>
      <c r="E31" s="290">
        <v>23</v>
      </c>
      <c r="F31" s="334"/>
      <c r="G31" s="423"/>
      <c r="H31" s="423"/>
      <c r="I31" s="423"/>
      <c r="J31" s="290">
        <v>23</v>
      </c>
      <c r="K31" s="414"/>
    </row>
    <row r="32" spans="1:11" s="404" customFormat="1" ht="12" customHeight="1" x14ac:dyDescent="0.2">
      <c r="A32" s="290">
        <v>24</v>
      </c>
      <c r="B32" s="423"/>
      <c r="C32" s="423"/>
      <c r="D32" s="423"/>
      <c r="E32" s="290">
        <v>24</v>
      </c>
      <c r="F32" s="334"/>
      <c r="G32" s="423"/>
      <c r="H32" s="423"/>
      <c r="I32" s="423"/>
      <c r="J32" s="290">
        <v>24</v>
      </c>
      <c r="K32" s="414"/>
    </row>
    <row r="33" spans="1:11" s="404" customFormat="1" ht="12" customHeight="1" x14ac:dyDescent="0.2">
      <c r="A33" s="290">
        <v>25</v>
      </c>
      <c r="B33" s="423"/>
      <c r="C33" s="423"/>
      <c r="D33" s="423"/>
      <c r="E33" s="290">
        <v>25</v>
      </c>
      <c r="F33" s="334"/>
      <c r="G33" s="423"/>
      <c r="H33" s="423"/>
      <c r="I33" s="423"/>
      <c r="J33" s="290">
        <v>25</v>
      </c>
      <c r="K33" s="414"/>
    </row>
    <row r="34" spans="1:11" s="404" customFormat="1" ht="12" customHeight="1" x14ac:dyDescent="0.2">
      <c r="A34" s="290">
        <v>26</v>
      </c>
      <c r="B34" s="423"/>
      <c r="C34" s="423"/>
      <c r="D34" s="423"/>
      <c r="E34" s="290">
        <v>26</v>
      </c>
      <c r="F34" s="334"/>
      <c r="G34" s="423"/>
      <c r="H34" s="423"/>
      <c r="I34" s="423"/>
      <c r="J34" s="290">
        <v>26</v>
      </c>
      <c r="K34" s="414"/>
    </row>
    <row r="35" spans="1:11" s="406" customFormat="1" ht="12.75" x14ac:dyDescent="0.2">
      <c r="A35" s="290">
        <v>27</v>
      </c>
      <c r="B35" s="412">
        <f>SUM(B19:B34)</f>
        <v>22838</v>
      </c>
      <c r="C35" s="412">
        <f>SUM(C19:C34)</f>
        <v>15857</v>
      </c>
      <c r="D35" s="412">
        <f>SUM(D19:D34)</f>
        <v>37300</v>
      </c>
      <c r="E35" s="290">
        <v>27</v>
      </c>
      <c r="F35" s="413" t="s">
        <v>68</v>
      </c>
      <c r="G35" s="412">
        <f>SUM(G19:G34)</f>
        <v>59000</v>
      </c>
      <c r="H35" s="412">
        <f>SUM(H19:H34)</f>
        <v>58000</v>
      </c>
      <c r="I35" s="412">
        <f>SUM(I19:I34)</f>
        <v>58000</v>
      </c>
      <c r="J35" s="290">
        <v>27</v>
      </c>
      <c r="K35" s="407"/>
    </row>
    <row r="36" spans="1:11" s="404" customFormat="1" ht="12" customHeight="1" x14ac:dyDescent="0.2">
      <c r="A36" s="310">
        <v>28</v>
      </c>
      <c r="B36" s="287"/>
      <c r="C36" s="287"/>
      <c r="D36" s="287"/>
      <c r="E36" s="310">
        <v>28</v>
      </c>
      <c r="F36" s="290" t="s">
        <v>69</v>
      </c>
      <c r="G36" s="287"/>
      <c r="H36" s="287"/>
      <c r="I36" s="287"/>
      <c r="J36" s="310">
        <v>28</v>
      </c>
      <c r="K36" s="414"/>
    </row>
    <row r="37" spans="1:11" s="404" customFormat="1" ht="12" customHeight="1" x14ac:dyDescent="0.2">
      <c r="A37" s="290">
        <v>29</v>
      </c>
      <c r="B37" s="374"/>
      <c r="C37" s="374"/>
      <c r="D37" s="374"/>
      <c r="E37" s="290">
        <v>29</v>
      </c>
      <c r="F37" s="321"/>
      <c r="G37" s="374"/>
      <c r="H37" s="374"/>
      <c r="I37" s="374"/>
      <c r="J37" s="290">
        <v>29</v>
      </c>
      <c r="K37" s="414"/>
    </row>
    <row r="38" spans="1:11" s="404" customFormat="1" ht="12" customHeight="1" x14ac:dyDescent="0.2">
      <c r="A38" s="290">
        <v>30</v>
      </c>
      <c r="B38" s="374"/>
      <c r="C38" s="374"/>
      <c r="D38" s="374"/>
      <c r="E38" s="290">
        <v>30</v>
      </c>
      <c r="F38" s="321"/>
      <c r="G38" s="374"/>
      <c r="H38" s="374"/>
      <c r="I38" s="374"/>
      <c r="J38" s="290">
        <v>30</v>
      </c>
      <c r="K38" s="414"/>
    </row>
    <row r="39" spans="1:11" s="404" customFormat="1" ht="12" customHeight="1" x14ac:dyDescent="0.2">
      <c r="A39" s="290">
        <v>31</v>
      </c>
      <c r="B39" s="374"/>
      <c r="C39" s="374"/>
      <c r="D39" s="374"/>
      <c r="E39" s="290">
        <v>31</v>
      </c>
      <c r="F39" s="321"/>
      <c r="G39" s="374"/>
      <c r="H39" s="374"/>
      <c r="I39" s="374"/>
      <c r="J39" s="290">
        <v>31</v>
      </c>
      <c r="K39" s="414"/>
    </row>
    <row r="40" spans="1:11" s="404" customFormat="1" ht="12" customHeight="1" x14ac:dyDescent="0.2">
      <c r="A40" s="290">
        <v>32</v>
      </c>
      <c r="B40" s="374"/>
      <c r="C40" s="374"/>
      <c r="D40" s="374"/>
      <c r="E40" s="290">
        <v>32</v>
      </c>
      <c r="F40" s="321"/>
      <c r="G40" s="374"/>
      <c r="H40" s="374"/>
      <c r="I40" s="374"/>
      <c r="J40" s="290">
        <v>32</v>
      </c>
      <c r="K40" s="414"/>
    </row>
    <row r="41" spans="1:11" s="404" customFormat="1" ht="12" customHeight="1" x14ac:dyDescent="0.2">
      <c r="A41" s="290">
        <v>33</v>
      </c>
      <c r="B41" s="374"/>
      <c r="C41" s="374"/>
      <c r="D41" s="374"/>
      <c r="E41" s="290">
        <v>33</v>
      </c>
      <c r="F41" s="321"/>
      <c r="G41" s="374"/>
      <c r="H41" s="374"/>
      <c r="I41" s="374"/>
      <c r="J41" s="290">
        <v>33</v>
      </c>
      <c r="K41" s="414"/>
    </row>
    <row r="42" spans="1:11" s="404" customFormat="1" ht="12" customHeight="1" x14ac:dyDescent="0.2">
      <c r="A42" s="290">
        <v>34</v>
      </c>
      <c r="B42" s="374"/>
      <c r="C42" s="374"/>
      <c r="D42" s="374"/>
      <c r="E42" s="290">
        <v>34</v>
      </c>
      <c r="F42" s="321"/>
      <c r="G42" s="374"/>
      <c r="H42" s="374"/>
      <c r="I42" s="374"/>
      <c r="J42" s="290">
        <v>34</v>
      </c>
      <c r="K42" s="414"/>
    </row>
    <row r="43" spans="1:11" s="406" customFormat="1" ht="12.75" x14ac:dyDescent="0.2">
      <c r="A43" s="411">
        <v>35</v>
      </c>
      <c r="B43" s="412">
        <f>SUM(B37:B42)</f>
        <v>0</v>
      </c>
      <c r="C43" s="412">
        <f>SUM(C37:C42)</f>
        <v>0</v>
      </c>
      <c r="D43" s="412">
        <f>SUM(D37:D42)</f>
        <v>0</v>
      </c>
      <c r="E43" s="411">
        <v>35</v>
      </c>
      <c r="F43" s="413" t="s">
        <v>72</v>
      </c>
      <c r="G43" s="412">
        <f>SUM(G37:G42)</f>
        <v>0</v>
      </c>
      <c r="H43" s="412">
        <f>SUM(H37:H42)</f>
        <v>0</v>
      </c>
      <c r="I43" s="412">
        <f>SUM(I37:I42)</f>
        <v>0</v>
      </c>
      <c r="J43" s="411">
        <v>35</v>
      </c>
      <c r="K43" s="407"/>
    </row>
    <row r="44" spans="1:11" s="406" customFormat="1" ht="16.5" customHeight="1" thickBot="1" x14ac:dyDescent="0.25">
      <c r="A44" s="411">
        <v>36</v>
      </c>
      <c r="B44" s="409">
        <f>B16+B35+B43</f>
        <v>158710</v>
      </c>
      <c r="C44" s="409">
        <f>C16+C35+C43</f>
        <v>136945</v>
      </c>
      <c r="D44" s="409">
        <f>D16+D35+D43</f>
        <v>145800</v>
      </c>
      <c r="E44" s="408">
        <v>36</v>
      </c>
      <c r="F44" s="410" t="s">
        <v>73</v>
      </c>
      <c r="G44" s="409">
        <f>G16+G35+G43</f>
        <v>179000</v>
      </c>
      <c r="H44" s="409">
        <f>H16+H35+H43</f>
        <v>178000</v>
      </c>
      <c r="I44" s="409">
        <f>I16+I35+I43</f>
        <v>178000</v>
      </c>
      <c r="J44" s="408">
        <v>36</v>
      </c>
      <c r="K44" s="407"/>
    </row>
    <row r="45" spans="1:11" s="404" customFormat="1" ht="6" customHeight="1" x14ac:dyDescent="0.25">
      <c r="A45" s="298"/>
      <c r="B45" s="405"/>
      <c r="C45" s="278"/>
      <c r="D45" s="275"/>
      <c r="E45" s="350"/>
      <c r="F45" s="275"/>
      <c r="G45" s="275"/>
      <c r="H45" s="275"/>
      <c r="I45" s="275"/>
      <c r="J45" s="298"/>
    </row>
    <row r="46" spans="1:11" s="404" customFormat="1" ht="12" customHeight="1" x14ac:dyDescent="0.25">
      <c r="A46" s="954" t="s">
        <v>74</v>
      </c>
      <c r="B46" s="959"/>
      <c r="C46" s="959"/>
      <c r="D46" s="275"/>
      <c r="E46" s="350"/>
      <c r="F46" s="275"/>
      <c r="G46" s="275"/>
      <c r="H46" s="275"/>
      <c r="I46" s="275"/>
      <c r="J46" s="298"/>
    </row>
    <row r="47" spans="1:11" s="404" customFormat="1" ht="19.899999999999999" hidden="1" customHeight="1" x14ac:dyDescent="0.25">
      <c r="A47" s="298"/>
      <c r="B47" s="278"/>
      <c r="C47" s="278"/>
      <c r="D47" s="275"/>
      <c r="E47" s="350"/>
      <c r="F47" s="275"/>
      <c r="G47" s="275"/>
      <c r="H47" s="275"/>
      <c r="I47" s="275"/>
      <c r="J47" s="298"/>
    </row>
    <row r="48" spans="1:11" ht="15.75" hidden="1" x14ac:dyDescent="0.25">
      <c r="A48" s="351"/>
      <c r="B48" s="349"/>
      <c r="C48" s="352"/>
      <c r="D48" s="349"/>
      <c r="E48" s="351"/>
      <c r="F48" s="349"/>
      <c r="G48" s="349"/>
      <c r="H48" s="349"/>
      <c r="I48" s="349"/>
      <c r="J48" s="351"/>
    </row>
    <row r="49" spans="1:10" ht="15" hidden="1" x14ac:dyDescent="0.25">
      <c r="A49" s="952"/>
      <c r="B49" s="959"/>
      <c r="C49" s="959"/>
      <c r="D49" s="349"/>
      <c r="E49" s="351"/>
      <c r="F49" s="349"/>
      <c r="G49" s="349"/>
      <c r="H49" s="349"/>
      <c r="I49" s="349"/>
      <c r="J49" s="351"/>
    </row>
    <row r="50" spans="1:10" ht="15.75" hidden="1" x14ac:dyDescent="0.25"/>
    <row r="51" spans="1:10" ht="15.75" hidden="1" x14ac:dyDescent="0.25"/>
    <row r="52" spans="1:10" ht="15.75" hidden="1" x14ac:dyDescent="0.25"/>
    <row r="53" spans="1:10" ht="15.75" hidden="1" x14ac:dyDescent="0.25"/>
    <row r="54" spans="1:10" ht="15.75" hidden="1" x14ac:dyDescent="0.25"/>
    <row r="55" spans="1:10" ht="15.75" hidden="1" x14ac:dyDescent="0.25"/>
    <row r="56" spans="1:10" ht="15.75" hidden="1" x14ac:dyDescent="0.25"/>
    <row r="57" spans="1:10" ht="15.75" hidden="1" x14ac:dyDescent="0.25"/>
    <row r="58" spans="1:10" ht="15.75" hidden="1" x14ac:dyDescent="0.25"/>
    <row r="59" spans="1:10" ht="15.75" hidden="1" x14ac:dyDescent="0.25"/>
    <row r="60" spans="1:10" ht="15.75" hidden="1" x14ac:dyDescent="0.25"/>
    <row r="61" spans="1:10" ht="15.75" hidden="1" x14ac:dyDescent="0.25"/>
    <row r="62" spans="1:10" ht="15.75" hidden="1" x14ac:dyDescent="0.25"/>
    <row r="63" spans="1:10" ht="15.75" hidden="1" x14ac:dyDescent="0.25"/>
    <row r="64" spans="1:10" ht="15.75" hidden="1" x14ac:dyDescent="0.25"/>
    <row r="65" ht="15.75" hidden="1" x14ac:dyDescent="0.25"/>
    <row r="66" ht="15.75" hidden="1" x14ac:dyDescent="0.25"/>
    <row r="67" ht="15.75" hidden="1" x14ac:dyDescent="0.25"/>
    <row r="68" ht="15.75" hidden="1" x14ac:dyDescent="0.25"/>
    <row r="69" ht="15.75" hidden="1" x14ac:dyDescent="0.25"/>
    <row r="70" ht="15.75" hidden="1" x14ac:dyDescent="0.25"/>
    <row r="71" ht="15.75" hidden="1" x14ac:dyDescent="0.25"/>
    <row r="72" ht="15.75" hidden="1" x14ac:dyDescent="0.25"/>
    <row r="73" ht="15.75" hidden="1" x14ac:dyDescent="0.25"/>
    <row r="74" ht="15.75" hidden="1" x14ac:dyDescent="0.25"/>
    <row r="75" ht="15.75" hidden="1" x14ac:dyDescent="0.25"/>
    <row r="76" ht="15.75" hidden="1" x14ac:dyDescent="0.25"/>
    <row r="77" ht="15.75" hidden="1" x14ac:dyDescent="0.25"/>
    <row r="78" ht="15.75" hidden="1" x14ac:dyDescent="0.25"/>
    <row r="79" ht="15.75" hidden="1" x14ac:dyDescent="0.25"/>
    <row r="80" ht="15.75" hidden="1" x14ac:dyDescent="0.25"/>
    <row r="81" ht="15.75" hidden="1" x14ac:dyDescent="0.25"/>
    <row r="82" ht="15.75" hidden="1" x14ac:dyDescent="0.25"/>
    <row r="83" ht="15.75" hidden="1" x14ac:dyDescent="0.25"/>
    <row r="84" ht="15.75" hidden="1" x14ac:dyDescent="0.25"/>
    <row r="85" ht="15.75" hidden="1" x14ac:dyDescent="0.25"/>
    <row r="86" ht="15.75" hidden="1" x14ac:dyDescent="0.25"/>
    <row r="87" ht="15.75" hidden="1" x14ac:dyDescent="0.25"/>
    <row r="88" ht="15.75" hidden="1" x14ac:dyDescent="0.25"/>
    <row r="89" ht="15.75" hidden="1" x14ac:dyDescent="0.25"/>
    <row r="90" ht="15.75" hidden="1" x14ac:dyDescent="0.25"/>
    <row r="91" ht="15.75" hidden="1" x14ac:dyDescent="0.25"/>
    <row r="92" ht="15.75" hidden="1" x14ac:dyDescent="0.25"/>
    <row r="93" ht="15.75" hidden="1" x14ac:dyDescent="0.25"/>
    <row r="94" ht="15.75" hidden="1" x14ac:dyDescent="0.25"/>
    <row r="95" ht="15.75" hidden="1" x14ac:dyDescent="0.25"/>
    <row r="96" ht="15.75" hidden="1" x14ac:dyDescent="0.25"/>
    <row r="97" ht="15.75" hidden="1" x14ac:dyDescent="0.25"/>
    <row r="98" ht="15.75" hidden="1" x14ac:dyDescent="0.25"/>
    <row r="99" ht="15.75" hidden="1" x14ac:dyDescent="0.25"/>
    <row r="100" ht="15.75" hidden="1" x14ac:dyDescent="0.25"/>
    <row r="101" ht="15.75" hidden="1" x14ac:dyDescent="0.25"/>
    <row r="102" ht="15.75" hidden="1" x14ac:dyDescent="0.25"/>
    <row r="103" ht="15.75" hidden="1" x14ac:dyDescent="0.25"/>
    <row r="104" ht="15.75" hidden="1" x14ac:dyDescent="0.25"/>
    <row r="105" ht="15.75" hidden="1" x14ac:dyDescent="0.25"/>
    <row r="106" ht="15.75" hidden="1" x14ac:dyDescent="0.25"/>
    <row r="107" ht="15.75" hidden="1" x14ac:dyDescent="0.25"/>
    <row r="108" ht="15.75" hidden="1" x14ac:dyDescent="0.25"/>
    <row r="109" ht="15.75" hidden="1" x14ac:dyDescent="0.25"/>
    <row r="110" ht="15.75" hidden="1" x14ac:dyDescent="0.25"/>
    <row r="111" ht="15.75" hidden="1" x14ac:dyDescent="0.25"/>
    <row r="112" ht="15.75" hidden="1" x14ac:dyDescent="0.25"/>
    <row r="113" ht="15.75" hidden="1" x14ac:dyDescent="0.25"/>
    <row r="114" ht="15.75" hidden="1" x14ac:dyDescent="0.25"/>
    <row r="115" ht="15.75" hidden="1" x14ac:dyDescent="0.25"/>
    <row r="116" ht="15.75" hidden="1" x14ac:dyDescent="0.25"/>
    <row r="117" ht="15.75" hidden="1" x14ac:dyDescent="0.25"/>
    <row r="118" ht="15.75" hidden="1" x14ac:dyDescent="0.25"/>
    <row r="119" ht="15.75" hidden="1" x14ac:dyDescent="0.25"/>
    <row r="120" ht="15.75" hidden="1" x14ac:dyDescent="0.25"/>
    <row r="121" ht="15.75" hidden="1" x14ac:dyDescent="0.25"/>
    <row r="122" ht="15.75" hidden="1" x14ac:dyDescent="0.25"/>
    <row r="123" ht="15.75" hidden="1" x14ac:dyDescent="0.25"/>
    <row r="124" ht="15.75" hidden="1" x14ac:dyDescent="0.25"/>
    <row r="125" ht="15.75" hidden="1" x14ac:dyDescent="0.25"/>
    <row r="126" ht="15.75" hidden="1" x14ac:dyDescent="0.25"/>
    <row r="127" ht="15.75" hidden="1" x14ac:dyDescent="0.25"/>
    <row r="128" ht="15.75" hidden="1" x14ac:dyDescent="0.25"/>
    <row r="129" ht="15.75" hidden="1" x14ac:dyDescent="0.25"/>
    <row r="130" ht="15.75" hidden="1" x14ac:dyDescent="0.25"/>
    <row r="131" ht="15.75" hidden="1" x14ac:dyDescent="0.25"/>
    <row r="132" ht="15.75" hidden="1" x14ac:dyDescent="0.25"/>
    <row r="133" ht="15.75" hidden="1" x14ac:dyDescent="0.25"/>
    <row r="134" ht="15.75" hidden="1" x14ac:dyDescent="0.25"/>
    <row r="135" ht="15.75" hidden="1" x14ac:dyDescent="0.25"/>
    <row r="136" ht="15.75" hidden="1" x14ac:dyDescent="0.25"/>
    <row r="137" ht="15.75" hidden="1" x14ac:dyDescent="0.25"/>
    <row r="138" ht="15.75" hidden="1" x14ac:dyDescent="0.25"/>
    <row r="139" ht="15.75" hidden="1" x14ac:dyDescent="0.25"/>
    <row r="140" ht="15.75" hidden="1" x14ac:dyDescent="0.25"/>
    <row r="141" ht="15.75" hidden="1" x14ac:dyDescent="0.25"/>
    <row r="142" ht="15.75" hidden="1" x14ac:dyDescent="0.25"/>
    <row r="143" ht="15.75" hidden="1" x14ac:dyDescent="0.25"/>
    <row r="144" ht="15.75" hidden="1" x14ac:dyDescent="0.25"/>
    <row r="145" ht="15.75" hidden="1" x14ac:dyDescent="0.25"/>
    <row r="146" ht="15.75" hidden="1" x14ac:dyDescent="0.25"/>
    <row r="147" ht="15.75" hidden="1" x14ac:dyDescent="0.25"/>
    <row r="148" ht="15.75" hidden="1" x14ac:dyDescent="0.25"/>
    <row r="149" ht="15.75" hidden="1" x14ac:dyDescent="0.25"/>
    <row r="150" ht="15.75" hidden="1" x14ac:dyDescent="0.25"/>
    <row r="151" ht="15.75" hidden="1" x14ac:dyDescent="0.25"/>
    <row r="152" ht="15.75" hidden="1" x14ac:dyDescent="0.25"/>
    <row r="153" ht="15.75" hidden="1" x14ac:dyDescent="0.25"/>
    <row r="154" ht="15.75" hidden="1" x14ac:dyDescent="0.25"/>
    <row r="155" ht="15.75" hidden="1" x14ac:dyDescent="0.25"/>
    <row r="156" ht="15.75" hidden="1" x14ac:dyDescent="0.25"/>
    <row r="157" ht="15.75" hidden="1" x14ac:dyDescent="0.25"/>
    <row r="158" ht="15.75" hidden="1" x14ac:dyDescent="0.25"/>
    <row r="159" ht="15.75" hidden="1" x14ac:dyDescent="0.25"/>
    <row r="160" ht="15.75" hidden="1" x14ac:dyDescent="0.25"/>
    <row r="161" ht="15.75" hidden="1" x14ac:dyDescent="0.25"/>
    <row r="162" ht="15.75" hidden="1" x14ac:dyDescent="0.25"/>
    <row r="163" ht="15.75" hidden="1" x14ac:dyDescent="0.25"/>
    <row r="164" ht="15.75" hidden="1" x14ac:dyDescent="0.25"/>
    <row r="165" ht="15.75" hidden="1" x14ac:dyDescent="0.25"/>
    <row r="166" ht="15.75" hidden="1" x14ac:dyDescent="0.25"/>
    <row r="167" ht="15.75" hidden="1" x14ac:dyDescent="0.25"/>
    <row r="168" ht="15.75" hidden="1" x14ac:dyDescent="0.25"/>
    <row r="169" ht="15.75" hidden="1" x14ac:dyDescent="0.25"/>
    <row r="170" ht="15.75" hidden="1" x14ac:dyDescent="0.25"/>
    <row r="171" ht="15.75" hidden="1" x14ac:dyDescent="0.25"/>
    <row r="172" ht="15.75" hidden="1" x14ac:dyDescent="0.25"/>
    <row r="173" ht="15.75" hidden="1" x14ac:dyDescent="0.25"/>
    <row r="174" ht="15.75" hidden="1" x14ac:dyDescent="0.25"/>
    <row r="175" ht="15.75" hidden="1" x14ac:dyDescent="0.25"/>
    <row r="176" ht="15.75" hidden="1" x14ac:dyDescent="0.25"/>
    <row r="177" ht="15.75" hidden="1" x14ac:dyDescent="0.25"/>
    <row r="178" ht="15.75" hidden="1" x14ac:dyDescent="0.25"/>
    <row r="179" ht="15.75" hidden="1" x14ac:dyDescent="0.25"/>
    <row r="180" ht="15.75" hidden="1" x14ac:dyDescent="0.25"/>
    <row r="181" ht="15.75" hidden="1" x14ac:dyDescent="0.25"/>
    <row r="182" ht="15.75" hidden="1" x14ac:dyDescent="0.25"/>
    <row r="183" ht="15.75" hidden="1" x14ac:dyDescent="0.25"/>
    <row r="184" ht="15.75" hidden="1" x14ac:dyDescent="0.25"/>
    <row r="185" ht="15.75" hidden="1" x14ac:dyDescent="0.25"/>
    <row r="186" ht="15.75" hidden="1" x14ac:dyDescent="0.25"/>
    <row r="187" ht="15.75" hidden="1" x14ac:dyDescent="0.25"/>
    <row r="188" ht="15.75" hidden="1" x14ac:dyDescent="0.25"/>
    <row r="189" ht="15.75" hidden="1" x14ac:dyDescent="0.25"/>
    <row r="190" ht="15.75" hidden="1" x14ac:dyDescent="0.25"/>
    <row r="191" ht="15.75" hidden="1" x14ac:dyDescent="0.25"/>
    <row r="192" ht="15.75" hidden="1" x14ac:dyDescent="0.25"/>
    <row r="193" ht="15.75" hidden="1" x14ac:dyDescent="0.25"/>
    <row r="194" ht="15.75" hidden="1" x14ac:dyDescent="0.25"/>
    <row r="195" ht="15.75" hidden="1" x14ac:dyDescent="0.25"/>
    <row r="196" ht="15.75" hidden="1" x14ac:dyDescent="0.25"/>
    <row r="197" ht="15.75" hidden="1" x14ac:dyDescent="0.25"/>
    <row r="198" ht="15.75" hidden="1" x14ac:dyDescent="0.25"/>
    <row r="199" ht="15.75" hidden="1" x14ac:dyDescent="0.25"/>
    <row r="200" ht="15.75" hidden="1" x14ac:dyDescent="0.25"/>
    <row r="201" ht="15.75" hidden="1" x14ac:dyDescent="0.25"/>
    <row r="202" ht="15.75" hidden="1" x14ac:dyDescent="0.25"/>
    <row r="203" ht="15.75" hidden="1" x14ac:dyDescent="0.25"/>
    <row r="204" ht="15.75" hidden="1" x14ac:dyDescent="0.25"/>
    <row r="205" ht="15.75" hidden="1" x14ac:dyDescent="0.25"/>
    <row r="206" ht="15.75" hidden="1" x14ac:dyDescent="0.25"/>
    <row r="207" ht="15.75" hidden="1" x14ac:dyDescent="0.25"/>
    <row r="208" ht="15.75" hidden="1" x14ac:dyDescent="0.25"/>
    <row r="209" ht="15.75" hidden="1" x14ac:dyDescent="0.25"/>
    <row r="210" ht="15.75" hidden="1" x14ac:dyDescent="0.25"/>
    <row r="211" ht="15.75" hidden="1" x14ac:dyDescent="0.25"/>
    <row r="212" ht="15.75" hidden="1" x14ac:dyDescent="0.25"/>
    <row r="213" ht="15.75" hidden="1" x14ac:dyDescent="0.25"/>
    <row r="214" ht="15.75" hidden="1" x14ac:dyDescent="0.25"/>
    <row r="215" ht="15.75" hidden="1" x14ac:dyDescent="0.25"/>
    <row r="216" ht="15.75" hidden="1" x14ac:dyDescent="0.25"/>
    <row r="217" ht="15.75" hidden="1" x14ac:dyDescent="0.25"/>
    <row r="218" ht="15.75" hidden="1" x14ac:dyDescent="0.25"/>
    <row r="219" ht="15.75" hidden="1" x14ac:dyDescent="0.25"/>
    <row r="220" ht="15.75" hidden="1" x14ac:dyDescent="0.25"/>
    <row r="221" ht="15.75" hidden="1" x14ac:dyDescent="0.25"/>
    <row r="222" ht="15.75" hidden="1" x14ac:dyDescent="0.25"/>
    <row r="223" ht="15.75" hidden="1" x14ac:dyDescent="0.25"/>
    <row r="224" ht="15.75" hidden="1" x14ac:dyDescent="0.25"/>
    <row r="225" ht="15.75" hidden="1" x14ac:dyDescent="0.25"/>
    <row r="226" ht="15.75" hidden="1" x14ac:dyDescent="0.25"/>
    <row r="227" ht="15.75" hidden="1" x14ac:dyDescent="0.25"/>
    <row r="228" ht="15.75" hidden="1" x14ac:dyDescent="0.25"/>
    <row r="229" ht="15.75" hidden="1" x14ac:dyDescent="0.25"/>
    <row r="230" ht="15.75" hidden="1" x14ac:dyDescent="0.25"/>
    <row r="231" ht="15.75" hidden="1" x14ac:dyDescent="0.25"/>
    <row r="232" ht="15.75" hidden="1" x14ac:dyDescent="0.25"/>
    <row r="233" ht="15.75" hidden="1" x14ac:dyDescent="0.25"/>
    <row r="234" ht="15.75" hidden="1" x14ac:dyDescent="0.25"/>
    <row r="235" ht="15.75" hidden="1" x14ac:dyDescent="0.25"/>
    <row r="236" ht="15.75" hidden="1" x14ac:dyDescent="0.25"/>
    <row r="237" ht="15.75" hidden="1" x14ac:dyDescent="0.25"/>
    <row r="238" ht="15.75" hidden="1" x14ac:dyDescent="0.25"/>
    <row r="239" ht="15.75" hidden="1" x14ac:dyDescent="0.25"/>
    <row r="240" ht="15.75" hidden="1" x14ac:dyDescent="0.25"/>
    <row r="241" ht="15.75" hidden="1" x14ac:dyDescent="0.25"/>
    <row r="242" ht="15.75" hidden="1" x14ac:dyDescent="0.25"/>
    <row r="243" ht="15.75" hidden="1" x14ac:dyDescent="0.25"/>
    <row r="244" ht="15.75" hidden="1" x14ac:dyDescent="0.25"/>
    <row r="245" ht="15.75" hidden="1" x14ac:dyDescent="0.25"/>
    <row r="246" ht="15.75" hidden="1" x14ac:dyDescent="0.25"/>
    <row r="247" ht="15.75" hidden="1" x14ac:dyDescent="0.25"/>
    <row r="248" ht="15.75" hidden="1" x14ac:dyDescent="0.25"/>
    <row r="249" ht="15.75" hidden="1" x14ac:dyDescent="0.25"/>
    <row r="250" ht="15.75" hidden="1" x14ac:dyDescent="0.25"/>
    <row r="251" ht="15.75" hidden="1" x14ac:dyDescent="0.25"/>
    <row r="252" ht="15.75" hidden="1" x14ac:dyDescent="0.25"/>
    <row r="253" ht="15.75" hidden="1" x14ac:dyDescent="0.25"/>
    <row r="254" ht="15.75" hidden="1" x14ac:dyDescent="0.25"/>
    <row r="255" ht="15.75" hidden="1" x14ac:dyDescent="0.25"/>
    <row r="256" ht="15.75" hidden="1" x14ac:dyDescent="0.25"/>
    <row r="257" ht="15.75" hidden="1" x14ac:dyDescent="0.25"/>
    <row r="258" ht="15.75" hidden="1" x14ac:dyDescent="0.25"/>
    <row r="259" ht="15.75" hidden="1" x14ac:dyDescent="0.25"/>
    <row r="260" ht="15.75" hidden="1" x14ac:dyDescent="0.25"/>
    <row r="261" ht="15.75" hidden="1" x14ac:dyDescent="0.25"/>
    <row r="262" ht="15.75" hidden="1" x14ac:dyDescent="0.25"/>
    <row r="263" ht="15.75" hidden="1" x14ac:dyDescent="0.25"/>
    <row r="264" ht="15.75" hidden="1" x14ac:dyDescent="0.25"/>
    <row r="265" ht="15.75" hidden="1" x14ac:dyDescent="0.25"/>
    <row r="266" ht="15.75" hidden="1" x14ac:dyDescent="0.25"/>
    <row r="267" ht="15.75" hidden="1" x14ac:dyDescent="0.25"/>
    <row r="268" ht="15.75" hidden="1" x14ac:dyDescent="0.25"/>
    <row r="269" ht="15.75" hidden="1" x14ac:dyDescent="0.25"/>
    <row r="270" ht="15.75" hidden="1" x14ac:dyDescent="0.25"/>
    <row r="271" ht="15.75" hidden="1" x14ac:dyDescent="0.25"/>
    <row r="272" ht="15.75" hidden="1" x14ac:dyDescent="0.25"/>
    <row r="273" ht="15.75" hidden="1" x14ac:dyDescent="0.25"/>
    <row r="274" ht="15.75" hidden="1" x14ac:dyDescent="0.25"/>
    <row r="275" ht="15.75" hidden="1" x14ac:dyDescent="0.25"/>
    <row r="276" ht="15.75" hidden="1" x14ac:dyDescent="0.25"/>
    <row r="277" ht="15.75" hidden="1" x14ac:dyDescent="0.25"/>
    <row r="278" ht="15.75" hidden="1" x14ac:dyDescent="0.25"/>
    <row r="279" ht="15.75" hidden="1" x14ac:dyDescent="0.25"/>
    <row r="280" ht="15.75" hidden="1" x14ac:dyDescent="0.25"/>
    <row r="281" ht="15.75" hidden="1" x14ac:dyDescent="0.25"/>
    <row r="282" ht="15.75" hidden="1" x14ac:dyDescent="0.25"/>
    <row r="283" ht="15.75" hidden="1" x14ac:dyDescent="0.25"/>
    <row r="284" ht="15.75" hidden="1" x14ac:dyDescent="0.25"/>
    <row r="285" ht="15.75" hidden="1" x14ac:dyDescent="0.25"/>
    <row r="286" ht="15.75" hidden="1" x14ac:dyDescent="0.25"/>
    <row r="287" ht="15.75" hidden="1" x14ac:dyDescent="0.25"/>
    <row r="288" ht="15.75" hidden="1" x14ac:dyDescent="0.25"/>
    <row r="289" ht="15.75" hidden="1" x14ac:dyDescent="0.25"/>
    <row r="290" ht="15.75" hidden="1" x14ac:dyDescent="0.25"/>
    <row r="291" ht="15.75" hidden="1" x14ac:dyDescent="0.25"/>
    <row r="292" ht="15.75" hidden="1" x14ac:dyDescent="0.25"/>
    <row r="293" ht="15.75" hidden="1" x14ac:dyDescent="0.25"/>
    <row r="294" ht="15.75" hidden="1" x14ac:dyDescent="0.25"/>
    <row r="295" ht="15.75" hidden="1" x14ac:dyDescent="0.25"/>
    <row r="296" ht="15.75" hidden="1" x14ac:dyDescent="0.25"/>
    <row r="297" ht="15.75" hidden="1" x14ac:dyDescent="0.25"/>
    <row r="298" ht="15.75" hidden="1" x14ac:dyDescent="0.25"/>
    <row r="299" ht="15.75" hidden="1" x14ac:dyDescent="0.25"/>
    <row r="300" ht="15.75" hidden="1" x14ac:dyDescent="0.25"/>
    <row r="301" ht="15.75" hidden="1" x14ac:dyDescent="0.25"/>
    <row r="302" ht="15.75" hidden="1" x14ac:dyDescent="0.25"/>
    <row r="303" ht="15.75" hidden="1" x14ac:dyDescent="0.25"/>
    <row r="304" ht="15.75" hidden="1" x14ac:dyDescent="0.25"/>
    <row r="305" ht="15.75" hidden="1" x14ac:dyDescent="0.25"/>
    <row r="306" ht="15.75" hidden="1" x14ac:dyDescent="0.25"/>
    <row r="307" ht="15.75" hidden="1" x14ac:dyDescent="0.25"/>
    <row r="308" ht="15.75" hidden="1" x14ac:dyDescent="0.25"/>
    <row r="309" ht="15.75" hidden="1" x14ac:dyDescent="0.25"/>
    <row r="310" ht="15.75" hidden="1" x14ac:dyDescent="0.25"/>
    <row r="311" ht="15.75" hidden="1" x14ac:dyDescent="0.25"/>
    <row r="312" ht="15.75" hidden="1" x14ac:dyDescent="0.25"/>
    <row r="313" ht="15.75" hidden="1" x14ac:dyDescent="0.25"/>
    <row r="314" ht="15.75" hidden="1" x14ac:dyDescent="0.25"/>
    <row r="315" ht="15.75" hidden="1" x14ac:dyDescent="0.25"/>
    <row r="316" ht="15.75" hidden="1" x14ac:dyDescent="0.25"/>
    <row r="317" ht="15.75" hidden="1" x14ac:dyDescent="0.25"/>
    <row r="318" ht="15.75" hidden="1" x14ac:dyDescent="0.25"/>
    <row r="319" ht="15.75" hidden="1" x14ac:dyDescent="0.25"/>
    <row r="320" ht="15.75" hidden="1" x14ac:dyDescent="0.25"/>
    <row r="321" ht="15.75" hidden="1" x14ac:dyDescent="0.25"/>
    <row r="322" ht="15.75" hidden="1" x14ac:dyDescent="0.25"/>
    <row r="323" ht="15.75" hidden="1" x14ac:dyDescent="0.25"/>
    <row r="324" ht="15.75" hidden="1" x14ac:dyDescent="0.25"/>
    <row r="325" ht="15.75" hidden="1" x14ac:dyDescent="0.25"/>
    <row r="326" ht="15.75" hidden="1" x14ac:dyDescent="0.25"/>
    <row r="327" ht="15.75" hidden="1" x14ac:dyDescent="0.25"/>
    <row r="328" ht="15.75" hidden="1" x14ac:dyDescent="0.25"/>
    <row r="329" ht="15.75" hidden="1" x14ac:dyDescent="0.25"/>
    <row r="330" ht="15.75" hidden="1" x14ac:dyDescent="0.25"/>
    <row r="331" ht="15.75" hidden="1" x14ac:dyDescent="0.25"/>
    <row r="332" ht="15.75" hidden="1" x14ac:dyDescent="0.25"/>
    <row r="333" ht="15.75" hidden="1" x14ac:dyDescent="0.25"/>
    <row r="334" ht="15.75" hidden="1" x14ac:dyDescent="0.25"/>
    <row r="335" ht="15.75" hidden="1" x14ac:dyDescent="0.25"/>
    <row r="336" ht="15.75" hidden="1" x14ac:dyDescent="0.25"/>
    <row r="337" ht="15.75" hidden="1" x14ac:dyDescent="0.25"/>
    <row r="338" ht="15.75" hidden="1" x14ac:dyDescent="0.25"/>
    <row r="339" ht="15.75" hidden="1" x14ac:dyDescent="0.25"/>
    <row r="340" ht="15.75" hidden="1" x14ac:dyDescent="0.25"/>
    <row r="341" ht="15.75" hidden="1" x14ac:dyDescent="0.25"/>
    <row r="342" ht="15.75" hidden="1" x14ac:dyDescent="0.25"/>
    <row r="343" ht="15.75" hidden="1" x14ac:dyDescent="0.25"/>
    <row r="344" ht="15.75" hidden="1" x14ac:dyDescent="0.25"/>
    <row r="345" ht="15.75" hidden="1" x14ac:dyDescent="0.25"/>
    <row r="346" ht="15.75" hidden="1" x14ac:dyDescent="0.25"/>
    <row r="347" ht="15.75" hidden="1" x14ac:dyDescent="0.25"/>
    <row r="348" ht="15.75" hidden="1" x14ac:dyDescent="0.25"/>
    <row r="349" ht="15.75" hidden="1" x14ac:dyDescent="0.25"/>
    <row r="350" ht="15.75" hidden="1" x14ac:dyDescent="0.25"/>
    <row r="351" ht="15.75" hidden="1" x14ac:dyDescent="0.25"/>
    <row r="352" ht="15.75" hidden="1" x14ac:dyDescent="0.25"/>
    <row r="353" ht="15.75" hidden="1" x14ac:dyDescent="0.25"/>
    <row r="354" ht="15.75" hidden="1" x14ac:dyDescent="0.25"/>
    <row r="355" ht="15.75" hidden="1" x14ac:dyDescent="0.25"/>
    <row r="356" ht="15.75" hidden="1" x14ac:dyDescent="0.25"/>
    <row r="357" ht="15.75" hidden="1" x14ac:dyDescent="0.25"/>
    <row r="358" ht="15.75" hidden="1" x14ac:dyDescent="0.25"/>
    <row r="359" ht="15.75" hidden="1" x14ac:dyDescent="0.25"/>
    <row r="360" ht="15.75" hidden="1" x14ac:dyDescent="0.25"/>
    <row r="361" ht="15.75" hidden="1" x14ac:dyDescent="0.25"/>
    <row r="362" ht="15.75" hidden="1" x14ac:dyDescent="0.25"/>
    <row r="363" ht="15.75" hidden="1" x14ac:dyDescent="0.25"/>
    <row r="364" ht="15.75" hidden="1" x14ac:dyDescent="0.25"/>
    <row r="365" ht="15.75" hidden="1" x14ac:dyDescent="0.25"/>
    <row r="366" ht="15.75" hidden="1" x14ac:dyDescent="0.25"/>
    <row r="367" ht="15.75" hidden="1" x14ac:dyDescent="0.25"/>
    <row r="368" ht="15.75" hidden="1" x14ac:dyDescent="0.25"/>
    <row r="369" ht="15.75" hidden="1" x14ac:dyDescent="0.25"/>
    <row r="370" ht="15.75" hidden="1" x14ac:dyDescent="0.25"/>
    <row r="371" ht="15.75" hidden="1" x14ac:dyDescent="0.25"/>
    <row r="372" ht="15.75" hidden="1" x14ac:dyDescent="0.25"/>
    <row r="373" ht="15.75" hidden="1" x14ac:dyDescent="0.25"/>
    <row r="374" ht="15.75" hidden="1" x14ac:dyDescent="0.25"/>
    <row r="375" ht="15.75" hidden="1" x14ac:dyDescent="0.25"/>
    <row r="376" ht="15.75" hidden="1" x14ac:dyDescent="0.25"/>
    <row r="377" ht="15.75" hidden="1" x14ac:dyDescent="0.25"/>
    <row r="378" ht="15.75" hidden="1" x14ac:dyDescent="0.25"/>
    <row r="379" ht="15.75" hidden="1" x14ac:dyDescent="0.25"/>
    <row r="380" ht="15.75" hidden="1" x14ac:dyDescent="0.25"/>
    <row r="381" ht="15.75" hidden="1" x14ac:dyDescent="0.25"/>
    <row r="382" ht="15.75" hidden="1" x14ac:dyDescent="0.25"/>
    <row r="383" ht="15.75" hidden="1" x14ac:dyDescent="0.25"/>
    <row r="384" ht="15.75" hidden="1" x14ac:dyDescent="0.25"/>
    <row r="385" ht="15.75" hidden="1" x14ac:dyDescent="0.25"/>
    <row r="386" ht="15.75" hidden="1" x14ac:dyDescent="0.25"/>
    <row r="387" ht="15.75" hidden="1" x14ac:dyDescent="0.25"/>
    <row r="388" ht="15.75" hidden="1" x14ac:dyDescent="0.25"/>
    <row r="389" ht="15.75" hidden="1" x14ac:dyDescent="0.25"/>
    <row r="390" ht="15.75" hidden="1" x14ac:dyDescent="0.25"/>
    <row r="391" ht="15.75" hidden="1" x14ac:dyDescent="0.25"/>
    <row r="392" ht="15.75" hidden="1" x14ac:dyDescent="0.25"/>
    <row r="393" ht="15.75" hidden="1" x14ac:dyDescent="0.25"/>
    <row r="394" ht="15.75" hidden="1" x14ac:dyDescent="0.25"/>
    <row r="395" ht="15.75" hidden="1" x14ac:dyDescent="0.25"/>
    <row r="396" ht="15.75" hidden="1" x14ac:dyDescent="0.25"/>
    <row r="397" ht="15.75" hidden="1" x14ac:dyDescent="0.25"/>
    <row r="398" ht="15.75" hidden="1" x14ac:dyDescent="0.25"/>
    <row r="399" ht="15.75" hidden="1" x14ac:dyDescent="0.25"/>
    <row r="400" ht="15.75" hidden="1" x14ac:dyDescent="0.25"/>
    <row r="401" ht="15.75" hidden="1" x14ac:dyDescent="0.25"/>
    <row r="402" ht="15.75" hidden="1" x14ac:dyDescent="0.25"/>
    <row r="403" ht="15.75" hidden="1" x14ac:dyDescent="0.25"/>
    <row r="404" ht="15.75" hidden="1" x14ac:dyDescent="0.25"/>
    <row r="405" ht="15.75" hidden="1" x14ac:dyDescent="0.25"/>
    <row r="406" ht="15.75" hidden="1" x14ac:dyDescent="0.25"/>
    <row r="407" ht="15.75" hidden="1" x14ac:dyDescent="0.25"/>
    <row r="408" ht="15.75" hidden="1" x14ac:dyDescent="0.25"/>
    <row r="409" ht="15.75" hidden="1" x14ac:dyDescent="0.25"/>
    <row r="410" ht="15.75" hidden="1" x14ac:dyDescent="0.25"/>
    <row r="411" ht="15.75" hidden="1" x14ac:dyDescent="0.25"/>
    <row r="412" ht="15.75" hidden="1" x14ac:dyDescent="0.25"/>
    <row r="413" ht="15.75" hidden="1" x14ac:dyDescent="0.25"/>
    <row r="414" ht="15.75" hidden="1" x14ac:dyDescent="0.25"/>
    <row r="415" ht="15.75" hidden="1" x14ac:dyDescent="0.25"/>
    <row r="416" ht="15.75" hidden="1" x14ac:dyDescent="0.25"/>
    <row r="417" ht="15.75" hidden="1" x14ac:dyDescent="0.25"/>
    <row r="418" ht="15.75" hidden="1" x14ac:dyDescent="0.25"/>
    <row r="419" ht="15.75" hidden="1" x14ac:dyDescent="0.25"/>
    <row r="420" ht="15.75" hidden="1" x14ac:dyDescent="0.25"/>
    <row r="421" ht="15.75" hidden="1" x14ac:dyDescent="0.25"/>
    <row r="422" ht="15.75" hidden="1" x14ac:dyDescent="0.25"/>
    <row r="423" ht="15.75" hidden="1" x14ac:dyDescent="0.25"/>
    <row r="424" ht="15.75" hidden="1" x14ac:dyDescent="0.25"/>
    <row r="425" ht="15.75" hidden="1" x14ac:dyDescent="0.25"/>
    <row r="426" ht="15.75" hidden="1" x14ac:dyDescent="0.25"/>
    <row r="427" ht="15.75" hidden="1" x14ac:dyDescent="0.25"/>
    <row r="428" ht="15.75" hidden="1" x14ac:dyDescent="0.25"/>
    <row r="429" ht="15.75" hidden="1" x14ac:dyDescent="0.25"/>
    <row r="430" ht="15.75" hidden="1" x14ac:dyDescent="0.25"/>
    <row r="431" ht="15.75" hidden="1" x14ac:dyDescent="0.25"/>
    <row r="432" ht="15.75" hidden="1" x14ac:dyDescent="0.25"/>
    <row r="433" ht="15.75" hidden="1" x14ac:dyDescent="0.25"/>
    <row r="434" ht="15.75" hidden="1" x14ac:dyDescent="0.25"/>
    <row r="435" ht="15.75" hidden="1" x14ac:dyDescent="0.25"/>
    <row r="436" ht="15.75" hidden="1" x14ac:dyDescent="0.25"/>
    <row r="437" ht="15.75" hidden="1" x14ac:dyDescent="0.25"/>
    <row r="438" ht="15.75" hidden="1" x14ac:dyDescent="0.25"/>
    <row r="439" ht="15.75" hidden="1" x14ac:dyDescent="0.25"/>
    <row r="440" ht="15.75" hidden="1" x14ac:dyDescent="0.25"/>
    <row r="441" ht="15.75" hidden="1" x14ac:dyDescent="0.25"/>
    <row r="442" ht="15.75" hidden="1" x14ac:dyDescent="0.25"/>
    <row r="443" ht="15.75" hidden="1" x14ac:dyDescent="0.25"/>
    <row r="444" ht="15.75" hidden="1" x14ac:dyDescent="0.25"/>
    <row r="445" ht="15.75" hidden="1" x14ac:dyDescent="0.25"/>
    <row r="446" ht="15.75" hidden="1" x14ac:dyDescent="0.25"/>
    <row r="447" ht="15.75" hidden="1" x14ac:dyDescent="0.25"/>
    <row r="448" ht="15.75" hidden="1" x14ac:dyDescent="0.25"/>
    <row r="449" ht="15.75" hidden="1" x14ac:dyDescent="0.25"/>
    <row r="450" ht="15.75" hidden="1" x14ac:dyDescent="0.25"/>
    <row r="451" ht="15.75" hidden="1" x14ac:dyDescent="0.25"/>
    <row r="452" ht="15.75" hidden="1" x14ac:dyDescent="0.25"/>
    <row r="453" ht="15.75" hidden="1" x14ac:dyDescent="0.25"/>
    <row r="454" ht="15.75" hidden="1" x14ac:dyDescent="0.25"/>
    <row r="455" ht="15.75" hidden="1" x14ac:dyDescent="0.25"/>
    <row r="456" ht="15.75" hidden="1" x14ac:dyDescent="0.25"/>
    <row r="457" ht="15.75" hidden="1" x14ac:dyDescent="0.25"/>
    <row r="458" ht="15.75" hidden="1" x14ac:dyDescent="0.25"/>
    <row r="459" ht="15.75" hidden="1" x14ac:dyDescent="0.25"/>
    <row r="460" ht="15.75" hidden="1" x14ac:dyDescent="0.25"/>
    <row r="461" ht="15.75" hidden="1" x14ac:dyDescent="0.25"/>
    <row r="462" ht="15.75" hidden="1" x14ac:dyDescent="0.25"/>
    <row r="463" ht="15.75" hidden="1" x14ac:dyDescent="0.25"/>
    <row r="464" ht="15.75" hidden="1" x14ac:dyDescent="0.25"/>
    <row r="465" ht="15.75" hidden="1" x14ac:dyDescent="0.25"/>
    <row r="466" ht="15.75" hidden="1" x14ac:dyDescent="0.25"/>
    <row r="467" ht="15.75" hidden="1" x14ac:dyDescent="0.25"/>
    <row r="468" ht="15.75" hidden="1" x14ac:dyDescent="0.25"/>
    <row r="469" ht="15.75" hidden="1" x14ac:dyDescent="0.25"/>
    <row r="470" ht="15.75" hidden="1" x14ac:dyDescent="0.25"/>
    <row r="471" ht="15.75" hidden="1" x14ac:dyDescent="0.25"/>
    <row r="472" ht="15.75" hidden="1" x14ac:dyDescent="0.25"/>
    <row r="473" ht="15.75" hidden="1" x14ac:dyDescent="0.25"/>
    <row r="474" ht="15.75" hidden="1" x14ac:dyDescent="0.25"/>
    <row r="475" ht="15.75" hidden="1" x14ac:dyDescent="0.25"/>
    <row r="476" ht="15.75" hidden="1" x14ac:dyDescent="0.25"/>
    <row r="477" ht="15.75" hidden="1" x14ac:dyDescent="0.25"/>
    <row r="478" ht="15.75" hidden="1" x14ac:dyDescent="0.25"/>
    <row r="479" ht="15.75" hidden="1" x14ac:dyDescent="0.25"/>
    <row r="480" ht="15.75" hidden="1" x14ac:dyDescent="0.25"/>
    <row r="481" ht="15.75" hidden="1" x14ac:dyDescent="0.25"/>
    <row r="482" ht="15.75" hidden="1" x14ac:dyDescent="0.25"/>
    <row r="483" ht="15.75" hidden="1" x14ac:dyDescent="0.25"/>
    <row r="484" ht="15.75" hidden="1" x14ac:dyDescent="0.25"/>
    <row r="485" ht="15.75" hidden="1" x14ac:dyDescent="0.25"/>
    <row r="486" ht="15.75" hidden="1" x14ac:dyDescent="0.25"/>
    <row r="487" ht="15.75" hidden="1" x14ac:dyDescent="0.25"/>
    <row r="488" ht="15.75" hidden="1" x14ac:dyDescent="0.25"/>
    <row r="489" ht="15.75" hidden="1" x14ac:dyDescent="0.25"/>
    <row r="490" ht="15.75" hidden="1" x14ac:dyDescent="0.25"/>
    <row r="491" ht="15.75" hidden="1" x14ac:dyDescent="0.25"/>
    <row r="492" ht="15.75" hidden="1" x14ac:dyDescent="0.25"/>
    <row r="493" ht="15.75" hidden="1" x14ac:dyDescent="0.25"/>
    <row r="494" ht="15.75" hidden="1" x14ac:dyDescent="0.25"/>
    <row r="495" ht="15.75" hidden="1" x14ac:dyDescent="0.25"/>
    <row r="496" ht="15.75" hidden="1" x14ac:dyDescent="0.25"/>
    <row r="497" ht="15.75" hidden="1" x14ac:dyDescent="0.25"/>
    <row r="498" ht="15.75" hidden="1" x14ac:dyDescent="0.25"/>
    <row r="499" ht="15.75" hidden="1" x14ac:dyDescent="0.25"/>
    <row r="500" ht="15.75" hidden="1" x14ac:dyDescent="0.25"/>
    <row r="501" ht="15.75" hidden="1" x14ac:dyDescent="0.25"/>
    <row r="502" ht="15.75" hidden="1" x14ac:dyDescent="0.25"/>
    <row r="503" ht="15.75" hidden="1" x14ac:dyDescent="0.25"/>
    <row r="504" ht="15.75" hidden="1" x14ac:dyDescent="0.25"/>
    <row r="505" ht="15.75" hidden="1" x14ac:dyDescent="0.25"/>
    <row r="506" ht="15.75" hidden="1" x14ac:dyDescent="0.25"/>
    <row r="507" ht="15.75" hidden="1" x14ac:dyDescent="0.25"/>
    <row r="508" ht="15.75" hidden="1" x14ac:dyDescent="0.25"/>
    <row r="509" ht="15.75" hidden="1" x14ac:dyDescent="0.25"/>
    <row r="510" ht="15.75" hidden="1" x14ac:dyDescent="0.25"/>
    <row r="511" ht="15.75" hidden="1" x14ac:dyDescent="0.25"/>
    <row r="512" ht="15.75" hidden="1" x14ac:dyDescent="0.25"/>
    <row r="513" ht="15.75" hidden="1" x14ac:dyDescent="0.25"/>
    <row r="514" ht="15.75" hidden="1" x14ac:dyDescent="0.25"/>
    <row r="515" ht="15.75" hidden="1" x14ac:dyDescent="0.25"/>
    <row r="516" ht="15.75" hidden="1" x14ac:dyDescent="0.25"/>
    <row r="517" ht="15.75" hidden="1" x14ac:dyDescent="0.25"/>
    <row r="518" ht="15.75" hidden="1" x14ac:dyDescent="0.25"/>
    <row r="519" ht="15.75" hidden="1" x14ac:dyDescent="0.25"/>
    <row r="520" ht="15.75" hidden="1" x14ac:dyDescent="0.25"/>
    <row r="521" ht="15.75" hidden="1" x14ac:dyDescent="0.25"/>
    <row r="522" ht="15.75" hidden="1" x14ac:dyDescent="0.25"/>
    <row r="523" ht="15.75" hidden="1" x14ac:dyDescent="0.25"/>
    <row r="524" ht="15.75" hidden="1" x14ac:dyDescent="0.25"/>
    <row r="525" ht="15.75" hidden="1" x14ac:dyDescent="0.25"/>
    <row r="526" ht="15.75" hidden="1" x14ac:dyDescent="0.25"/>
    <row r="527" ht="15.75" hidden="1" x14ac:dyDescent="0.25"/>
    <row r="528" ht="15.75" hidden="1" x14ac:dyDescent="0.25"/>
    <row r="529" ht="15.75" hidden="1" x14ac:dyDescent="0.25"/>
    <row r="530" ht="15.75" hidden="1" x14ac:dyDescent="0.25"/>
    <row r="531" ht="15.75" hidden="1" x14ac:dyDescent="0.25"/>
    <row r="532" ht="15.75" hidden="1" x14ac:dyDescent="0.25"/>
    <row r="533" ht="15.75" hidden="1" x14ac:dyDescent="0.25"/>
    <row r="534" ht="15.75" hidden="1" x14ac:dyDescent="0.25"/>
    <row r="535" ht="15.75" hidden="1" x14ac:dyDescent="0.25"/>
    <row r="536" ht="15.75" hidden="1" x14ac:dyDescent="0.25"/>
    <row r="537" ht="15.75" hidden="1" x14ac:dyDescent="0.25"/>
    <row r="538" ht="15.75" hidden="1" x14ac:dyDescent="0.25"/>
    <row r="539" ht="15.75" hidden="1" x14ac:dyDescent="0.25"/>
    <row r="540" ht="15.75" hidden="1" x14ac:dyDescent="0.25"/>
    <row r="541" ht="15.75" hidden="1" x14ac:dyDescent="0.25"/>
    <row r="542" ht="15.75" hidden="1" x14ac:dyDescent="0.25"/>
    <row r="543" ht="15.75" hidden="1" x14ac:dyDescent="0.25"/>
    <row r="544" ht="15.75" hidden="1" x14ac:dyDescent="0.25"/>
    <row r="545" ht="15.75" hidden="1" x14ac:dyDescent="0.25"/>
    <row r="546" ht="15.75" hidden="1" x14ac:dyDescent="0.25"/>
    <row r="547" ht="15.75" hidden="1" x14ac:dyDescent="0.25"/>
    <row r="548" ht="15.75" hidden="1" x14ac:dyDescent="0.25"/>
    <row r="549" ht="15.75" hidden="1" x14ac:dyDescent="0.25"/>
    <row r="550" ht="15.75" hidden="1" x14ac:dyDescent="0.25"/>
    <row r="551" ht="15.75" hidden="1" x14ac:dyDescent="0.25"/>
    <row r="552" ht="15.75" hidden="1" x14ac:dyDescent="0.25"/>
    <row r="553" ht="15.75" hidden="1" x14ac:dyDescent="0.25"/>
    <row r="554" ht="15.75" hidden="1" x14ac:dyDescent="0.25"/>
    <row r="555" ht="15.75" hidden="1" x14ac:dyDescent="0.25"/>
    <row r="556" ht="15.75" hidden="1" x14ac:dyDescent="0.25"/>
    <row r="557" ht="15.75" hidden="1" x14ac:dyDescent="0.25"/>
    <row r="558" ht="15.75" hidden="1" x14ac:dyDescent="0.25"/>
    <row r="559" ht="15.75" hidden="1" x14ac:dyDescent="0.25"/>
    <row r="560" ht="15.75" hidden="1" x14ac:dyDescent="0.25"/>
    <row r="561" ht="15.75" hidden="1" x14ac:dyDescent="0.25"/>
    <row r="562" ht="15.75" hidden="1" x14ac:dyDescent="0.25"/>
    <row r="563" ht="15.75" hidden="1" x14ac:dyDescent="0.25"/>
    <row r="564" ht="15.75" hidden="1" x14ac:dyDescent="0.25"/>
    <row r="565" ht="15.75" hidden="1" x14ac:dyDescent="0.25"/>
    <row r="566" ht="15.75" hidden="1" x14ac:dyDescent="0.25"/>
    <row r="567" ht="15.75" hidden="1" x14ac:dyDescent="0.25"/>
    <row r="568" ht="15.75" hidden="1" x14ac:dyDescent="0.25"/>
    <row r="569" ht="15.75" hidden="1" x14ac:dyDescent="0.25"/>
    <row r="570" ht="15.75" hidden="1" x14ac:dyDescent="0.25"/>
    <row r="571" ht="15.75" hidden="1" x14ac:dyDescent="0.25"/>
    <row r="572" ht="15.75" hidden="1" x14ac:dyDescent="0.25"/>
    <row r="573" ht="15.75" hidden="1" x14ac:dyDescent="0.25"/>
    <row r="574" ht="15.75" hidden="1" x14ac:dyDescent="0.25"/>
    <row r="575" ht="15.75" hidden="1" x14ac:dyDescent="0.25"/>
    <row r="576" ht="15.75" hidden="1" x14ac:dyDescent="0.25"/>
    <row r="577" ht="15.75" hidden="1" x14ac:dyDescent="0.25"/>
    <row r="578" ht="15.75" hidden="1" x14ac:dyDescent="0.25"/>
    <row r="579" ht="15.75" hidden="1" x14ac:dyDescent="0.25"/>
    <row r="580" ht="15.75" hidden="1" x14ac:dyDescent="0.25"/>
    <row r="581" ht="15.75" hidden="1" x14ac:dyDescent="0.25"/>
    <row r="582" ht="15.75" hidden="1" x14ac:dyDescent="0.25"/>
    <row r="583" ht="15.75" hidden="1" x14ac:dyDescent="0.25"/>
    <row r="584" ht="15.75" hidden="1" x14ac:dyDescent="0.25"/>
    <row r="585" ht="15.75" hidden="1" x14ac:dyDescent="0.25"/>
    <row r="586" ht="15.75" hidden="1" x14ac:dyDescent="0.25"/>
    <row r="587" ht="15.75" hidden="1" x14ac:dyDescent="0.25"/>
    <row r="588" ht="15.75" hidden="1" x14ac:dyDescent="0.25"/>
    <row r="589" ht="15.75" hidden="1" x14ac:dyDescent="0.25"/>
    <row r="590" ht="15.75" hidden="1" x14ac:dyDescent="0.25"/>
    <row r="591" ht="15.75" hidden="1" x14ac:dyDescent="0.25"/>
    <row r="592" ht="15.75" hidden="1" x14ac:dyDescent="0.25"/>
    <row r="593" ht="15.75" hidden="1" x14ac:dyDescent="0.25"/>
    <row r="594" ht="15.75" hidden="1" x14ac:dyDescent="0.25"/>
    <row r="595" ht="15.75" hidden="1" x14ac:dyDescent="0.25"/>
    <row r="596" ht="15.75" hidden="1" x14ac:dyDescent="0.25"/>
    <row r="597" ht="15.75" hidden="1" x14ac:dyDescent="0.25"/>
    <row r="598" ht="15.75" hidden="1" x14ac:dyDescent="0.25"/>
    <row r="599" ht="15.75" hidden="1" x14ac:dyDescent="0.25"/>
    <row r="600" ht="15.75" hidden="1" x14ac:dyDescent="0.25"/>
    <row r="601" ht="15.75" hidden="1" x14ac:dyDescent="0.25"/>
    <row r="602" ht="15.75" hidden="1" x14ac:dyDescent="0.25"/>
    <row r="603" ht="15.75" hidden="1" x14ac:dyDescent="0.25"/>
    <row r="604" ht="15.75" hidden="1" x14ac:dyDescent="0.25"/>
    <row r="605" ht="15.75" hidden="1" x14ac:dyDescent="0.25"/>
    <row r="606" ht="15.75" hidden="1" x14ac:dyDescent="0.25"/>
    <row r="607" ht="15.75" hidden="1" x14ac:dyDescent="0.25"/>
    <row r="608" ht="15.75" hidden="1" x14ac:dyDescent="0.25"/>
    <row r="609" ht="15.75" hidden="1" x14ac:dyDescent="0.25"/>
    <row r="610" ht="15.75" hidden="1" x14ac:dyDescent="0.25"/>
    <row r="611" ht="15.75" hidden="1" x14ac:dyDescent="0.25"/>
    <row r="612" ht="15.75" hidden="1" x14ac:dyDescent="0.25"/>
    <row r="613" ht="15.75" hidden="1" x14ac:dyDescent="0.25"/>
    <row r="614" ht="15.75" hidden="1" x14ac:dyDescent="0.25"/>
    <row r="615" ht="15.75" hidden="1" x14ac:dyDescent="0.25"/>
    <row r="616" ht="15.75" hidden="1" x14ac:dyDescent="0.25"/>
    <row r="617" ht="15.75" hidden="1" x14ac:dyDescent="0.25"/>
    <row r="618" ht="15.75" hidden="1" x14ac:dyDescent="0.25"/>
    <row r="619" ht="15.75" hidden="1" x14ac:dyDescent="0.25"/>
    <row r="620" ht="15.75" hidden="1" x14ac:dyDescent="0.25"/>
    <row r="621" ht="15.75" hidden="1" x14ac:dyDescent="0.25"/>
    <row r="622" ht="15.75" hidden="1" x14ac:dyDescent="0.25"/>
    <row r="623" ht="15.75" hidden="1" x14ac:dyDescent="0.25"/>
    <row r="624" ht="15.75" hidden="1" x14ac:dyDescent="0.25"/>
    <row r="625" ht="15.75" hidden="1" x14ac:dyDescent="0.25"/>
    <row r="626" ht="15.75" hidden="1" x14ac:dyDescent="0.25"/>
    <row r="627" ht="15.75" hidden="1" x14ac:dyDescent="0.25"/>
    <row r="628" ht="15.75" hidden="1" x14ac:dyDescent="0.25"/>
    <row r="629" ht="15.75" hidden="1" x14ac:dyDescent="0.25"/>
    <row r="630" ht="15.75" hidden="1" x14ac:dyDescent="0.25"/>
    <row r="631" ht="15.75" hidden="1" x14ac:dyDescent="0.25"/>
    <row r="632" ht="15.75" hidden="1" x14ac:dyDescent="0.25"/>
    <row r="633" ht="15.75" hidden="1" x14ac:dyDescent="0.25"/>
    <row r="634" ht="15.75" hidden="1" x14ac:dyDescent="0.25"/>
    <row r="635" ht="15.75" hidden="1" x14ac:dyDescent="0.25"/>
    <row r="636" ht="15.75" hidden="1" x14ac:dyDescent="0.25"/>
    <row r="637" ht="15.75" hidden="1" x14ac:dyDescent="0.25"/>
    <row r="638" ht="15.75" hidden="1" x14ac:dyDescent="0.25"/>
    <row r="639" ht="15.75" hidden="1" x14ac:dyDescent="0.25"/>
    <row r="640" ht="15.75" hidden="1" x14ac:dyDescent="0.25"/>
    <row r="641" ht="15.75" hidden="1" x14ac:dyDescent="0.25"/>
    <row r="642" ht="15.75" hidden="1" x14ac:dyDescent="0.25"/>
    <row r="643" ht="15.75" hidden="1" x14ac:dyDescent="0.25"/>
    <row r="644" ht="15.75" hidden="1" x14ac:dyDescent="0.25"/>
    <row r="645" ht="15.75" hidden="1" x14ac:dyDescent="0.25"/>
    <row r="646" ht="15.75" hidden="1" x14ac:dyDescent="0.25"/>
    <row r="647" ht="15.75" hidden="1" x14ac:dyDescent="0.25"/>
    <row r="648" ht="15.75" hidden="1" x14ac:dyDescent="0.25"/>
    <row r="649" ht="15.75" hidden="1" x14ac:dyDescent="0.25"/>
    <row r="650" ht="15.75" hidden="1" x14ac:dyDescent="0.25"/>
    <row r="651" ht="15.75" hidden="1" x14ac:dyDescent="0.25"/>
    <row r="652" ht="15.75" hidden="1" x14ac:dyDescent="0.25"/>
    <row r="653" ht="15.75" hidden="1" x14ac:dyDescent="0.25"/>
    <row r="654" ht="15.75" hidden="1" x14ac:dyDescent="0.25"/>
    <row r="655" ht="15.75" hidden="1" x14ac:dyDescent="0.25"/>
    <row r="656" ht="15.75" hidden="1" x14ac:dyDescent="0.25"/>
    <row r="657" ht="15.75" hidden="1" x14ac:dyDescent="0.25"/>
    <row r="658" ht="15.75" hidden="1" x14ac:dyDescent="0.25"/>
    <row r="659" ht="15.75" hidden="1" x14ac:dyDescent="0.25"/>
    <row r="660" ht="15.75" hidden="1" x14ac:dyDescent="0.25"/>
    <row r="661" ht="15.75" hidden="1" x14ac:dyDescent="0.25"/>
    <row r="662" ht="15.75" hidden="1" x14ac:dyDescent="0.25"/>
    <row r="663" ht="15.75" hidden="1" x14ac:dyDescent="0.25"/>
    <row r="664" ht="15.75" hidden="1" x14ac:dyDescent="0.25"/>
    <row r="665" ht="15.75" hidden="1" x14ac:dyDescent="0.25"/>
    <row r="666" ht="15.75" hidden="1" x14ac:dyDescent="0.25"/>
    <row r="667" ht="15.75" hidden="1" x14ac:dyDescent="0.25"/>
    <row r="668" ht="15.75" hidden="1" x14ac:dyDescent="0.25"/>
    <row r="669" ht="15.75" hidden="1" x14ac:dyDescent="0.25"/>
    <row r="670" ht="15.75" hidden="1" x14ac:dyDescent="0.25"/>
    <row r="671" ht="15.75" hidden="1" x14ac:dyDescent="0.25"/>
    <row r="672" ht="15.75" hidden="1" x14ac:dyDescent="0.25"/>
    <row r="673" ht="15.75" hidden="1" x14ac:dyDescent="0.25"/>
    <row r="674" ht="15.75" hidden="1" x14ac:dyDescent="0.25"/>
    <row r="675" ht="15.75" hidden="1" x14ac:dyDescent="0.25"/>
    <row r="676" ht="15.75" hidden="1" x14ac:dyDescent="0.25"/>
    <row r="677" ht="15.75" hidden="1" x14ac:dyDescent="0.25"/>
    <row r="678" ht="15.75" hidden="1" x14ac:dyDescent="0.25"/>
    <row r="679" ht="15.75" hidden="1" x14ac:dyDescent="0.25"/>
    <row r="680" ht="15.75" hidden="1" x14ac:dyDescent="0.25"/>
    <row r="681" ht="15.75" hidden="1" x14ac:dyDescent="0.25"/>
    <row r="682" ht="15.75" hidden="1" x14ac:dyDescent="0.25"/>
    <row r="683" ht="15.75" hidden="1" x14ac:dyDescent="0.25"/>
    <row r="684" ht="15.75" hidden="1" x14ac:dyDescent="0.25"/>
    <row r="685" ht="15.75" hidden="1" x14ac:dyDescent="0.25"/>
    <row r="686" ht="15.75" hidden="1" x14ac:dyDescent="0.25"/>
    <row r="687" ht="15.75" hidden="1" x14ac:dyDescent="0.25"/>
    <row r="688" ht="15.75" hidden="1" x14ac:dyDescent="0.25"/>
    <row r="689" ht="15.75" hidden="1" x14ac:dyDescent="0.25"/>
    <row r="690" ht="15.75" hidden="1" x14ac:dyDescent="0.25"/>
    <row r="691" ht="15.75" hidden="1" x14ac:dyDescent="0.25"/>
    <row r="692" ht="15.75" hidden="1" x14ac:dyDescent="0.25"/>
    <row r="693" ht="15.75" hidden="1" x14ac:dyDescent="0.25"/>
    <row r="694" ht="15.75" hidden="1" x14ac:dyDescent="0.25"/>
    <row r="695" ht="15.75" hidden="1" x14ac:dyDescent="0.25"/>
    <row r="696" ht="15.75" hidden="1" x14ac:dyDescent="0.25"/>
    <row r="697" ht="15.75" hidden="1" x14ac:dyDescent="0.25"/>
    <row r="698" ht="15.75" hidden="1" x14ac:dyDescent="0.25"/>
    <row r="699" ht="15.75" hidden="1" x14ac:dyDescent="0.25"/>
    <row r="700" ht="15.75" hidden="1" x14ac:dyDescent="0.25"/>
    <row r="701" ht="15.75" hidden="1" x14ac:dyDescent="0.25"/>
    <row r="702" ht="15.75" hidden="1" x14ac:dyDescent="0.25"/>
    <row r="703" ht="15.75" hidden="1" x14ac:dyDescent="0.25"/>
    <row r="704" ht="15.75" hidden="1" x14ac:dyDescent="0.25"/>
    <row r="705" ht="15.75" hidden="1" x14ac:dyDescent="0.25"/>
    <row r="706" ht="15.75" hidden="1" x14ac:dyDescent="0.25"/>
    <row r="707" ht="15.75" hidden="1" x14ac:dyDescent="0.25"/>
    <row r="708" ht="15.75" hidden="1" x14ac:dyDescent="0.25"/>
    <row r="709" ht="15.75" hidden="1" x14ac:dyDescent="0.25"/>
    <row r="710" ht="15.75" hidden="1" x14ac:dyDescent="0.25"/>
    <row r="711" ht="15.75" hidden="1" x14ac:dyDescent="0.25"/>
    <row r="712" ht="15.75" hidden="1" x14ac:dyDescent="0.25"/>
    <row r="713" ht="15.75" hidden="1" x14ac:dyDescent="0.25"/>
    <row r="714" ht="15.75" hidden="1" x14ac:dyDescent="0.25"/>
    <row r="715" ht="15.75" hidden="1" x14ac:dyDescent="0.25"/>
    <row r="716" ht="15.75" hidden="1" x14ac:dyDescent="0.25"/>
    <row r="717" ht="15.75" hidden="1" x14ac:dyDescent="0.25"/>
    <row r="718" ht="15.75" hidden="1" x14ac:dyDescent="0.25"/>
    <row r="719" ht="15.75" hidden="1" x14ac:dyDescent="0.25"/>
    <row r="720" ht="15.75" hidden="1" x14ac:dyDescent="0.25"/>
    <row r="721" ht="15.75" hidden="1" x14ac:dyDescent="0.25"/>
    <row r="722" ht="15.75" hidden="1" x14ac:dyDescent="0.25"/>
    <row r="723" ht="15.75" hidden="1" x14ac:dyDescent="0.25"/>
    <row r="724" ht="15.75" hidden="1" x14ac:dyDescent="0.25"/>
    <row r="725" ht="15.75" hidden="1" x14ac:dyDescent="0.25"/>
    <row r="726" ht="15.75" hidden="1" x14ac:dyDescent="0.25"/>
    <row r="727" ht="15.75" hidden="1" x14ac:dyDescent="0.25"/>
    <row r="728" ht="15.75" hidden="1" x14ac:dyDescent="0.25"/>
    <row r="729" ht="15.75" hidden="1" x14ac:dyDescent="0.25"/>
    <row r="730" ht="15.75" hidden="1" x14ac:dyDescent="0.25"/>
    <row r="731" ht="15.75" hidden="1" x14ac:dyDescent="0.25"/>
    <row r="732" ht="15.75" hidden="1" x14ac:dyDescent="0.25"/>
    <row r="733" ht="15.75" hidden="1" x14ac:dyDescent="0.25"/>
    <row r="734" ht="15.75" hidden="1" x14ac:dyDescent="0.25"/>
    <row r="735" ht="15.75" hidden="1" x14ac:dyDescent="0.25"/>
    <row r="736" ht="15.75" hidden="1" x14ac:dyDescent="0.25"/>
    <row r="737" ht="15.75" hidden="1" x14ac:dyDescent="0.25"/>
    <row r="738" ht="15.75" hidden="1" x14ac:dyDescent="0.25"/>
    <row r="739" ht="15.75" hidden="1" x14ac:dyDescent="0.25"/>
    <row r="740" ht="15.75" hidden="1" x14ac:dyDescent="0.25"/>
    <row r="741" ht="15.75" hidden="1" x14ac:dyDescent="0.25"/>
    <row r="742" ht="15.75" hidden="1" x14ac:dyDescent="0.25"/>
    <row r="743" ht="15.75" hidden="1" x14ac:dyDescent="0.25"/>
    <row r="744" ht="15.75" hidden="1" x14ac:dyDescent="0.25"/>
    <row r="745" ht="15.75" hidden="1" x14ac:dyDescent="0.25"/>
    <row r="746" ht="15.75" hidden="1" x14ac:dyDescent="0.25"/>
    <row r="747" ht="15.75" hidden="1" x14ac:dyDescent="0.25"/>
    <row r="748" ht="15.75" hidden="1" x14ac:dyDescent="0.25"/>
    <row r="749" ht="15.75" hidden="1" x14ac:dyDescent="0.25"/>
    <row r="750" ht="15.75" hidden="1" x14ac:dyDescent="0.25"/>
    <row r="751" ht="15.75" hidden="1" x14ac:dyDescent="0.25"/>
    <row r="752" ht="15.75" hidden="1" x14ac:dyDescent="0.25"/>
    <row r="753" ht="15.75" hidden="1" x14ac:dyDescent="0.25"/>
    <row r="754" ht="15.75" hidden="1" x14ac:dyDescent="0.25"/>
    <row r="755" ht="15.75" hidden="1" x14ac:dyDescent="0.25"/>
    <row r="756" ht="15.75" hidden="1" x14ac:dyDescent="0.25"/>
    <row r="757" ht="15.75" hidden="1" x14ac:dyDescent="0.25"/>
    <row r="758" ht="15.75" hidden="1" x14ac:dyDescent="0.25"/>
    <row r="759" ht="15.75" hidden="1" x14ac:dyDescent="0.25"/>
    <row r="760" ht="15.75" hidden="1" x14ac:dyDescent="0.25"/>
    <row r="761" ht="15.75" hidden="1" x14ac:dyDescent="0.25"/>
    <row r="762" ht="15.75" hidden="1" x14ac:dyDescent="0.25"/>
    <row r="763" ht="15.75" hidden="1" x14ac:dyDescent="0.25"/>
    <row r="764" ht="15.75" hidden="1" x14ac:dyDescent="0.25"/>
    <row r="765" ht="15.75" hidden="1" x14ac:dyDescent="0.25"/>
    <row r="766" ht="15.75" hidden="1" x14ac:dyDescent="0.25"/>
    <row r="767" ht="15.75" hidden="1" x14ac:dyDescent="0.25"/>
    <row r="768" ht="15.75" hidden="1" x14ac:dyDescent="0.25"/>
    <row r="769" ht="15.75" hidden="1" x14ac:dyDescent="0.25"/>
    <row r="770" ht="15.75" hidden="1" x14ac:dyDescent="0.25"/>
    <row r="771" ht="15.75" hidden="1" x14ac:dyDescent="0.25"/>
    <row r="772" ht="15.75" hidden="1" x14ac:dyDescent="0.25"/>
    <row r="773" ht="15.75" hidden="1" x14ac:dyDescent="0.25"/>
    <row r="774" ht="15.75" hidden="1" x14ac:dyDescent="0.25"/>
    <row r="775" ht="15.75" hidden="1" x14ac:dyDescent="0.25"/>
    <row r="776" ht="15.75" hidden="1" x14ac:dyDescent="0.25"/>
    <row r="777" ht="15.75" hidden="1" x14ac:dyDescent="0.25"/>
    <row r="778" ht="15.75" hidden="1" x14ac:dyDescent="0.25"/>
    <row r="779" ht="15.75" hidden="1" x14ac:dyDescent="0.25"/>
    <row r="780" ht="15.75" hidden="1" x14ac:dyDescent="0.25"/>
    <row r="781" ht="15.75" hidden="1" x14ac:dyDescent="0.25"/>
    <row r="782" ht="15.75" hidden="1" x14ac:dyDescent="0.25"/>
    <row r="783" ht="15.75" hidden="1" x14ac:dyDescent="0.25"/>
    <row r="784" ht="15.75" hidden="1" x14ac:dyDescent="0.25"/>
    <row r="785" ht="15.75" hidden="1" x14ac:dyDescent="0.25"/>
    <row r="786" ht="15.75" hidden="1" x14ac:dyDescent="0.25"/>
    <row r="787" ht="15.75" hidden="1" x14ac:dyDescent="0.25"/>
    <row r="788" ht="15.75" hidden="1" x14ac:dyDescent="0.25"/>
    <row r="789" ht="15.75" hidden="1" x14ac:dyDescent="0.25"/>
    <row r="790" ht="15.75" hidden="1" x14ac:dyDescent="0.25"/>
    <row r="791" ht="15.75" hidden="1" x14ac:dyDescent="0.25"/>
    <row r="792" ht="15.75" hidden="1" x14ac:dyDescent="0.25"/>
    <row r="793" ht="15.75" hidden="1" x14ac:dyDescent="0.25"/>
    <row r="794" ht="15.75" hidden="1" x14ac:dyDescent="0.25"/>
    <row r="795" ht="15.75" hidden="1" x14ac:dyDescent="0.25"/>
    <row r="796" ht="15.75" hidden="1" x14ac:dyDescent="0.25"/>
    <row r="797" ht="15.75" hidden="1" x14ac:dyDescent="0.25"/>
    <row r="798" ht="15.75" hidden="1" x14ac:dyDescent="0.25"/>
    <row r="799" ht="15.75" hidden="1" x14ac:dyDescent="0.25"/>
    <row r="800" ht="15.75" hidden="1" x14ac:dyDescent="0.25"/>
    <row r="801" ht="15.75" hidden="1" x14ac:dyDescent="0.25"/>
    <row r="802" ht="15.75" hidden="1" x14ac:dyDescent="0.25"/>
    <row r="803" ht="15.75" hidden="1" x14ac:dyDescent="0.25"/>
    <row r="804" ht="15.75" hidden="1" x14ac:dyDescent="0.25"/>
    <row r="805" ht="15.75" hidden="1" x14ac:dyDescent="0.25"/>
    <row r="806" ht="15.75" hidden="1" x14ac:dyDescent="0.25"/>
    <row r="807" ht="15.75" hidden="1" x14ac:dyDescent="0.25"/>
    <row r="808" ht="15.75" hidden="1" x14ac:dyDescent="0.25"/>
    <row r="809" ht="15.75" hidden="1" x14ac:dyDescent="0.25"/>
    <row r="810" ht="15.75" hidden="1" x14ac:dyDescent="0.25"/>
    <row r="811" ht="15.75" hidden="1" x14ac:dyDescent="0.25"/>
    <row r="812" ht="15.75" hidden="1" x14ac:dyDescent="0.25"/>
    <row r="813" ht="15.75" hidden="1" x14ac:dyDescent="0.25"/>
    <row r="814" ht="15.75" hidden="1" x14ac:dyDescent="0.25"/>
    <row r="815" ht="15.75" hidden="1" x14ac:dyDescent="0.25"/>
    <row r="816" ht="15.75" hidden="1" x14ac:dyDescent="0.25"/>
    <row r="817" ht="15.75" hidden="1" x14ac:dyDescent="0.25"/>
    <row r="818" ht="15.75" hidden="1" x14ac:dyDescent="0.25"/>
    <row r="819" ht="15.75" hidden="1" x14ac:dyDescent="0.25"/>
    <row r="820" ht="15.75" hidden="1" x14ac:dyDescent="0.25"/>
    <row r="821" ht="15.75" hidden="1" x14ac:dyDescent="0.25"/>
    <row r="822" ht="15.75" hidden="1" x14ac:dyDescent="0.25"/>
    <row r="823" ht="15.75" hidden="1" x14ac:dyDescent="0.25"/>
    <row r="824" ht="15.75" hidden="1" x14ac:dyDescent="0.25"/>
    <row r="825" ht="15.75" hidden="1" x14ac:dyDescent="0.25"/>
    <row r="826" ht="15.75" hidden="1" x14ac:dyDescent="0.25"/>
    <row r="827" ht="15.75" hidden="1" x14ac:dyDescent="0.25"/>
    <row r="828" ht="15.75" hidden="1" x14ac:dyDescent="0.25"/>
    <row r="829" ht="15.75" hidden="1" x14ac:dyDescent="0.25"/>
    <row r="830" ht="15.75" hidden="1" x14ac:dyDescent="0.25"/>
    <row r="831" ht="15.75" hidden="1" x14ac:dyDescent="0.25"/>
    <row r="832" ht="15.75" hidden="1" x14ac:dyDescent="0.25"/>
    <row r="833" ht="15.75" hidden="1" x14ac:dyDescent="0.25"/>
    <row r="834" ht="15.75" hidden="1" x14ac:dyDescent="0.25"/>
    <row r="835" ht="15.75" hidden="1" x14ac:dyDescent="0.25"/>
    <row r="836" ht="15.75" hidden="1" x14ac:dyDescent="0.25"/>
    <row r="837" ht="15.75" hidden="1" x14ac:dyDescent="0.25"/>
    <row r="838" ht="15.75" hidden="1" x14ac:dyDescent="0.25"/>
    <row r="839" ht="15.75" hidden="1" x14ac:dyDescent="0.25"/>
    <row r="840" ht="15.75" hidden="1" x14ac:dyDescent="0.25"/>
    <row r="841" ht="15.75" hidden="1" x14ac:dyDescent="0.25"/>
    <row r="842" ht="15.75" hidden="1" x14ac:dyDescent="0.25"/>
    <row r="843" ht="15.75" hidden="1" x14ac:dyDescent="0.25"/>
    <row r="844" ht="15.75" hidden="1" x14ac:dyDescent="0.25"/>
    <row r="845" ht="15.75" hidden="1" x14ac:dyDescent="0.25"/>
    <row r="846" ht="15.75" hidden="1" x14ac:dyDescent="0.25"/>
    <row r="847" ht="15.75" hidden="1" x14ac:dyDescent="0.25"/>
    <row r="848" ht="15.75" hidden="1" x14ac:dyDescent="0.25"/>
    <row r="849" ht="15.75" hidden="1" x14ac:dyDescent="0.25"/>
    <row r="850" ht="15.75" hidden="1" x14ac:dyDescent="0.25"/>
    <row r="851" ht="15.75" hidden="1" x14ac:dyDescent="0.25"/>
    <row r="852" ht="15.75" hidden="1" x14ac:dyDescent="0.25"/>
    <row r="853" ht="15.75" hidden="1" x14ac:dyDescent="0.25"/>
    <row r="854" ht="15.75" hidden="1" x14ac:dyDescent="0.25"/>
    <row r="855" ht="15.75" hidden="1" x14ac:dyDescent="0.25"/>
    <row r="856" ht="15.75" hidden="1" x14ac:dyDescent="0.25"/>
    <row r="857" ht="15.75" hidden="1" x14ac:dyDescent="0.25"/>
    <row r="858" ht="15.75" hidden="1" x14ac:dyDescent="0.25"/>
    <row r="859" ht="15.75" hidden="1" x14ac:dyDescent="0.25"/>
    <row r="860" ht="15.75" hidden="1" x14ac:dyDescent="0.25"/>
    <row r="861" ht="15.75" hidden="1" x14ac:dyDescent="0.25"/>
    <row r="862" ht="15.75" hidden="1" x14ac:dyDescent="0.25"/>
    <row r="863" ht="15.75" hidden="1" x14ac:dyDescent="0.25"/>
    <row r="864" ht="15.75" hidden="1" x14ac:dyDescent="0.25"/>
    <row r="865" ht="15.75" hidden="1" x14ac:dyDescent="0.25"/>
    <row r="866" ht="15.75" hidden="1" x14ac:dyDescent="0.25"/>
    <row r="867" ht="15.75" hidden="1" x14ac:dyDescent="0.25"/>
    <row r="868" ht="15.75" hidden="1" x14ac:dyDescent="0.25"/>
    <row r="869" ht="15.75" hidden="1" x14ac:dyDescent="0.25"/>
    <row r="870" ht="15.75" hidden="1" x14ac:dyDescent="0.25"/>
    <row r="871" ht="15.75" hidden="1" x14ac:dyDescent="0.25"/>
    <row r="872" ht="15.75" hidden="1" x14ac:dyDescent="0.25"/>
    <row r="873" ht="15.75" hidden="1" x14ac:dyDescent="0.25"/>
    <row r="874" ht="15.75" hidden="1" x14ac:dyDescent="0.25"/>
    <row r="875" ht="15.75" hidden="1" x14ac:dyDescent="0.25"/>
    <row r="876" ht="15.75" hidden="1" x14ac:dyDescent="0.25"/>
    <row r="877" ht="15.75" hidden="1" x14ac:dyDescent="0.25"/>
    <row r="878" ht="15.75" hidden="1" x14ac:dyDescent="0.25"/>
    <row r="879" ht="15.75" hidden="1" x14ac:dyDescent="0.25"/>
    <row r="880" ht="15.75" hidden="1" x14ac:dyDescent="0.25"/>
    <row r="881" ht="15.75" hidden="1" x14ac:dyDescent="0.25"/>
    <row r="882" ht="15.75" hidden="1" x14ac:dyDescent="0.25"/>
    <row r="883" ht="15.75" hidden="1" x14ac:dyDescent="0.25"/>
    <row r="884" ht="15.75" hidden="1" x14ac:dyDescent="0.25"/>
    <row r="885" ht="15.75" hidden="1" x14ac:dyDescent="0.25"/>
    <row r="886" ht="15.75" hidden="1" x14ac:dyDescent="0.25"/>
    <row r="887" ht="15.75" hidden="1" x14ac:dyDescent="0.25"/>
    <row r="888" ht="15.75" hidden="1" x14ac:dyDescent="0.25"/>
    <row r="889" ht="15.75" hidden="1" x14ac:dyDescent="0.25"/>
    <row r="890" ht="15.75" hidden="1" x14ac:dyDescent="0.25"/>
    <row r="891" ht="15.75" hidden="1" x14ac:dyDescent="0.25"/>
    <row r="892" ht="15.75" hidden="1" x14ac:dyDescent="0.25"/>
    <row r="893" ht="15.75" hidden="1" x14ac:dyDescent="0.25"/>
    <row r="894" ht="15.75" hidden="1" x14ac:dyDescent="0.25"/>
    <row r="895" ht="15.75" hidden="1" x14ac:dyDescent="0.25"/>
    <row r="896" ht="15.75" hidden="1" x14ac:dyDescent="0.25"/>
    <row r="897" ht="15.75" hidden="1" x14ac:dyDescent="0.25"/>
    <row r="898" ht="15.75" hidden="1" x14ac:dyDescent="0.25"/>
    <row r="899" ht="15.75" hidden="1" x14ac:dyDescent="0.25"/>
    <row r="900" ht="15.75" hidden="1" x14ac:dyDescent="0.25"/>
    <row r="901" ht="15.75" hidden="1" x14ac:dyDescent="0.25"/>
    <row r="902" ht="15.75" hidden="1" x14ac:dyDescent="0.25"/>
    <row r="903" ht="15.75" hidden="1" x14ac:dyDescent="0.25"/>
    <row r="904" ht="15.75" hidden="1" x14ac:dyDescent="0.25"/>
    <row r="905" ht="15.75" hidden="1" x14ac:dyDescent="0.25"/>
    <row r="906" ht="15.75" hidden="1" x14ac:dyDescent="0.25"/>
    <row r="907" ht="15.75" hidden="1" x14ac:dyDescent="0.25"/>
    <row r="908" ht="15.75" hidden="1" x14ac:dyDescent="0.25"/>
    <row r="909" ht="15.75" hidden="1" x14ac:dyDescent="0.25"/>
    <row r="910" ht="15.75" hidden="1" x14ac:dyDescent="0.25"/>
    <row r="911" ht="15.75" hidden="1" x14ac:dyDescent="0.25"/>
    <row r="912" ht="15.75" hidden="1" x14ac:dyDescent="0.25"/>
    <row r="913" ht="15.75" hidden="1" x14ac:dyDescent="0.25"/>
    <row r="914" ht="15.75" hidden="1" x14ac:dyDescent="0.25"/>
    <row r="915" ht="15.75" hidden="1" x14ac:dyDescent="0.25"/>
    <row r="916" ht="15.75" hidden="1" x14ac:dyDescent="0.25"/>
    <row r="917" ht="15.75" hidden="1" x14ac:dyDescent="0.25"/>
    <row r="918" ht="15.75" hidden="1" x14ac:dyDescent="0.25"/>
    <row r="919" ht="15.75" hidden="1" x14ac:dyDescent="0.25"/>
    <row r="920" ht="15.75" hidden="1" x14ac:dyDescent="0.25"/>
    <row r="921" ht="15.75" hidden="1" x14ac:dyDescent="0.25"/>
    <row r="922" ht="15.75" hidden="1" x14ac:dyDescent="0.25"/>
    <row r="923" ht="15.75" hidden="1" x14ac:dyDescent="0.25"/>
    <row r="924" ht="15.75" hidden="1" x14ac:dyDescent="0.25"/>
    <row r="925" ht="15.75" hidden="1" x14ac:dyDescent="0.25"/>
    <row r="926" ht="15.75" hidden="1" x14ac:dyDescent="0.25"/>
    <row r="927" ht="15.75" hidden="1" x14ac:dyDescent="0.25"/>
    <row r="928" ht="15.75" hidden="1" x14ac:dyDescent="0.25"/>
    <row r="929" ht="15.75" hidden="1" x14ac:dyDescent="0.25"/>
    <row r="930" ht="15.75" hidden="1" x14ac:dyDescent="0.25"/>
    <row r="931" ht="15.75" hidden="1" x14ac:dyDescent="0.25"/>
    <row r="932" ht="15.75" hidden="1" x14ac:dyDescent="0.25"/>
    <row r="933" ht="15.75" hidden="1" x14ac:dyDescent="0.25"/>
    <row r="934" ht="15.75" hidden="1" x14ac:dyDescent="0.25"/>
    <row r="935" ht="15.75" hidden="1" x14ac:dyDescent="0.25"/>
    <row r="936" ht="15.75" hidden="1" x14ac:dyDescent="0.25"/>
    <row r="937" ht="15.75" hidden="1" x14ac:dyDescent="0.25"/>
    <row r="938" ht="15.75" hidden="1" x14ac:dyDescent="0.25"/>
    <row r="939" ht="15.75" hidden="1" x14ac:dyDescent="0.25"/>
    <row r="940" ht="15.75" hidden="1" x14ac:dyDescent="0.25"/>
    <row r="941" ht="15.75" hidden="1" x14ac:dyDescent="0.25"/>
    <row r="942" ht="15.75" hidden="1" x14ac:dyDescent="0.25"/>
    <row r="943" ht="15.75" hidden="1" x14ac:dyDescent="0.25"/>
    <row r="944" ht="15.75" hidden="1" x14ac:dyDescent="0.25"/>
    <row r="945" ht="15.75" hidden="1" x14ac:dyDescent="0.25"/>
    <row r="946" ht="15.75" hidden="1" x14ac:dyDescent="0.25"/>
    <row r="947" ht="15.75" hidden="1" x14ac:dyDescent="0.25"/>
    <row r="948" ht="15.75" hidden="1" x14ac:dyDescent="0.25"/>
    <row r="949" ht="15.75" hidden="1" x14ac:dyDescent="0.25"/>
    <row r="950" ht="15.75" hidden="1" x14ac:dyDescent="0.25"/>
    <row r="951" ht="15.75" hidden="1" x14ac:dyDescent="0.25"/>
    <row r="952" ht="15.75" hidden="1" x14ac:dyDescent="0.25"/>
    <row r="953" ht="15.75" hidden="1" x14ac:dyDescent="0.25"/>
    <row r="954" ht="15.75" hidden="1" x14ac:dyDescent="0.25"/>
    <row r="955" ht="15.75" hidden="1" x14ac:dyDescent="0.25"/>
    <row r="956" ht="15.75" hidden="1" x14ac:dyDescent="0.25"/>
    <row r="957" ht="15.75" hidden="1" x14ac:dyDescent="0.25"/>
    <row r="958" ht="15.75" hidden="1" x14ac:dyDescent="0.25"/>
    <row r="959" ht="15.75" hidden="1" x14ac:dyDescent="0.25"/>
    <row r="960" ht="15.75" hidden="1" x14ac:dyDescent="0.25"/>
    <row r="961" ht="15.75" hidden="1" x14ac:dyDescent="0.25"/>
    <row r="962" ht="15.75" hidden="1" x14ac:dyDescent="0.25"/>
    <row r="963" ht="15.75" hidden="1" x14ac:dyDescent="0.25"/>
    <row r="964" ht="15.75" hidden="1" x14ac:dyDescent="0.25"/>
    <row r="965" ht="15.75" hidden="1" x14ac:dyDescent="0.25"/>
    <row r="966" ht="15.75" hidden="1" x14ac:dyDescent="0.25"/>
    <row r="967" ht="15.75" hidden="1" x14ac:dyDescent="0.25"/>
    <row r="968" ht="15.75" hidden="1" x14ac:dyDescent="0.25"/>
    <row r="969" ht="15.75" hidden="1" x14ac:dyDescent="0.25"/>
    <row r="970" ht="15.75" hidden="1" x14ac:dyDescent="0.25"/>
    <row r="971" ht="15.75" hidden="1" x14ac:dyDescent="0.25"/>
    <row r="972" ht="15.75" hidden="1" x14ac:dyDescent="0.25"/>
    <row r="973" ht="15.75" hidden="1" x14ac:dyDescent="0.25"/>
    <row r="974" ht="15.75" hidden="1" x14ac:dyDescent="0.25"/>
    <row r="975" ht="15.75" hidden="1" x14ac:dyDescent="0.25"/>
    <row r="976" ht="15.75" hidden="1" x14ac:dyDescent="0.25"/>
    <row r="977" ht="15.75" hidden="1" x14ac:dyDescent="0.25"/>
    <row r="978" ht="15.75" hidden="1" x14ac:dyDescent="0.25"/>
    <row r="979" ht="15.75" hidden="1" x14ac:dyDescent="0.25"/>
    <row r="980" ht="15.75" hidden="1" x14ac:dyDescent="0.25"/>
    <row r="981" ht="15.75" hidden="1" x14ac:dyDescent="0.25"/>
    <row r="982" ht="15.75" hidden="1" x14ac:dyDescent="0.25"/>
    <row r="983" ht="15.75" hidden="1" x14ac:dyDescent="0.25"/>
    <row r="984" ht="15.75" hidden="1" x14ac:dyDescent="0.25"/>
    <row r="985" ht="15.75" hidden="1" x14ac:dyDescent="0.25"/>
    <row r="986" ht="15.75" hidden="1" x14ac:dyDescent="0.25"/>
    <row r="987" ht="15.75" hidden="1" x14ac:dyDescent="0.25"/>
    <row r="988" ht="15.75" hidden="1" x14ac:dyDescent="0.25"/>
    <row r="989" ht="15.75" hidden="1" x14ac:dyDescent="0.25"/>
    <row r="990" ht="15.75" hidden="1" x14ac:dyDescent="0.25"/>
    <row r="991" ht="15.75" hidden="1" x14ac:dyDescent="0.25"/>
    <row r="992" ht="15.75" hidden="1" x14ac:dyDescent="0.25"/>
    <row r="993" ht="15.75" hidden="1" x14ac:dyDescent="0.25"/>
    <row r="994" ht="15.75" hidden="1" x14ac:dyDescent="0.25"/>
    <row r="995" ht="15.75" hidden="1" x14ac:dyDescent="0.25"/>
    <row r="996" ht="15.75" hidden="1" x14ac:dyDescent="0.25"/>
    <row r="997" ht="15.75" hidden="1" x14ac:dyDescent="0.25"/>
    <row r="998" ht="15.75" hidden="1" x14ac:dyDescent="0.25"/>
    <row r="999" ht="15.75" hidden="1" x14ac:dyDescent="0.25"/>
    <row r="1000" ht="15.75" hidden="1" x14ac:dyDescent="0.25"/>
    <row r="1001" ht="15.75" hidden="1" x14ac:dyDescent="0.25"/>
    <row r="1002" ht="15.75" hidden="1" x14ac:dyDescent="0.25"/>
    <row r="1003" ht="15.75" hidden="1" x14ac:dyDescent="0.25"/>
    <row r="1004" ht="15.75" hidden="1" x14ac:dyDescent="0.25"/>
    <row r="1005" ht="15.75" hidden="1" x14ac:dyDescent="0.25"/>
    <row r="1006" ht="15.75" hidden="1" x14ac:dyDescent="0.25"/>
    <row r="1007" ht="15.75" hidden="1" x14ac:dyDescent="0.25"/>
    <row r="1008" ht="15.75" hidden="1" x14ac:dyDescent="0.25"/>
    <row r="1009" ht="15.75" hidden="1" x14ac:dyDescent="0.25"/>
    <row r="1010" ht="15.75" hidden="1" x14ac:dyDescent="0.25"/>
    <row r="1011" ht="15.75" hidden="1" x14ac:dyDescent="0.25"/>
    <row r="1012" ht="15.75" hidden="1" x14ac:dyDescent="0.25"/>
    <row r="1013" ht="15.75" hidden="1" x14ac:dyDescent="0.25"/>
    <row r="1014" ht="15.75" hidden="1" x14ac:dyDescent="0.25"/>
    <row r="1015" ht="15.75" hidden="1" x14ac:dyDescent="0.25"/>
    <row r="1016" ht="15.75" hidden="1" x14ac:dyDescent="0.25"/>
    <row r="1017" ht="15.75" hidden="1" x14ac:dyDescent="0.25"/>
    <row r="1018" ht="15.75" hidden="1" x14ac:dyDescent="0.25"/>
    <row r="1019" ht="15.75" hidden="1" x14ac:dyDescent="0.25"/>
    <row r="1020" ht="15.75" hidden="1" x14ac:dyDescent="0.25"/>
    <row r="1021" ht="15.75" hidden="1" x14ac:dyDescent="0.25"/>
    <row r="1022" ht="15.75" hidden="1" x14ac:dyDescent="0.25"/>
    <row r="1023" ht="15.75" hidden="1" x14ac:dyDescent="0.25"/>
    <row r="1024" ht="15.75" hidden="1" x14ac:dyDescent="0.25"/>
    <row r="1025" ht="15.75" hidden="1" x14ac:dyDescent="0.25"/>
    <row r="1026" ht="15.75" hidden="1" x14ac:dyDescent="0.25"/>
    <row r="1027" ht="15.75" hidden="1" x14ac:dyDescent="0.25"/>
    <row r="1028" ht="15.75" hidden="1" x14ac:dyDescent="0.25"/>
    <row r="1029" ht="15.75" hidden="1" x14ac:dyDescent="0.25"/>
    <row r="1030" ht="15.75" hidden="1" x14ac:dyDescent="0.25"/>
    <row r="1031" ht="15.75" hidden="1" x14ac:dyDescent="0.25"/>
    <row r="1032" ht="15.75" hidden="1" x14ac:dyDescent="0.25"/>
    <row r="1033" ht="15.75" hidden="1" x14ac:dyDescent="0.25"/>
    <row r="1034" ht="15.75" hidden="1" x14ac:dyDescent="0.25"/>
    <row r="1035" ht="15.75" hidden="1" x14ac:dyDescent="0.25"/>
    <row r="1036" ht="15.75" hidden="1" x14ac:dyDescent="0.25"/>
    <row r="1037" ht="15.75" hidden="1" x14ac:dyDescent="0.25"/>
    <row r="1038" ht="15.75" hidden="1" x14ac:dyDescent="0.25"/>
    <row r="1039" ht="15.75" hidden="1" x14ac:dyDescent="0.25"/>
    <row r="1040" ht="15.75" hidden="1" x14ac:dyDescent="0.25"/>
    <row r="1041" ht="15.75" hidden="1" x14ac:dyDescent="0.25"/>
    <row r="1042" ht="15.75" hidden="1" x14ac:dyDescent="0.25"/>
    <row r="1043" ht="15.75" hidden="1" x14ac:dyDescent="0.25"/>
    <row r="1044" ht="15.75" hidden="1" x14ac:dyDescent="0.25"/>
    <row r="1045" ht="15.75" hidden="1" x14ac:dyDescent="0.25"/>
    <row r="1046" ht="15.75" hidden="1" x14ac:dyDescent="0.25"/>
    <row r="1047" ht="15.75" hidden="1" x14ac:dyDescent="0.25"/>
    <row r="1048" ht="15.75" hidden="1" x14ac:dyDescent="0.25"/>
    <row r="1049" ht="15.75" hidden="1" x14ac:dyDescent="0.25"/>
    <row r="1050" ht="15.75" hidden="1" x14ac:dyDescent="0.25"/>
    <row r="1051" ht="15.75" hidden="1" x14ac:dyDescent="0.25"/>
    <row r="1052" ht="15.75" hidden="1" x14ac:dyDescent="0.25"/>
    <row r="1053" ht="15.75" hidden="1" x14ac:dyDescent="0.25"/>
    <row r="1054" ht="15.75" hidden="1" x14ac:dyDescent="0.25"/>
    <row r="1055" ht="15.75" hidden="1" x14ac:dyDescent="0.25"/>
    <row r="1056" ht="15.75" hidden="1" x14ac:dyDescent="0.25"/>
    <row r="1057" ht="15.75" hidden="1" x14ac:dyDescent="0.25"/>
    <row r="1058" ht="15.75" hidden="1" x14ac:dyDescent="0.25"/>
    <row r="1059" ht="15.75" hidden="1" x14ac:dyDescent="0.25"/>
    <row r="1060" ht="15.75" hidden="1" x14ac:dyDescent="0.25"/>
    <row r="1061" ht="15.75" hidden="1" x14ac:dyDescent="0.25"/>
    <row r="1062" ht="15.75" hidden="1" x14ac:dyDescent="0.25"/>
    <row r="1063" ht="15.75" hidden="1" x14ac:dyDescent="0.25"/>
    <row r="1064" ht="15.75" hidden="1" x14ac:dyDescent="0.25"/>
    <row r="1065" ht="15.75" hidden="1" x14ac:dyDescent="0.25"/>
    <row r="1066" ht="15.75" hidden="1" x14ac:dyDescent="0.25"/>
    <row r="1067" ht="15.75" hidden="1" x14ac:dyDescent="0.25"/>
    <row r="1068" ht="15.75" hidden="1" x14ac:dyDescent="0.25"/>
    <row r="1069" ht="15.75" hidden="1" x14ac:dyDescent="0.25"/>
    <row r="1070" ht="15.75" hidden="1" x14ac:dyDescent="0.25"/>
    <row r="1071" ht="15.75" hidden="1" x14ac:dyDescent="0.25"/>
    <row r="1072" ht="15.75" hidden="1" x14ac:dyDescent="0.25"/>
    <row r="1073" ht="15.75" hidden="1" x14ac:dyDescent="0.25"/>
    <row r="1074" ht="15.75" hidden="1" x14ac:dyDescent="0.25"/>
    <row r="1075" ht="15.75" hidden="1" x14ac:dyDescent="0.25"/>
    <row r="1076" ht="15.75" hidden="1" x14ac:dyDescent="0.25"/>
    <row r="1077" ht="15.75" hidden="1" x14ac:dyDescent="0.25"/>
    <row r="1078" ht="15.75" hidden="1" x14ac:dyDescent="0.25"/>
    <row r="1079" ht="15.75" hidden="1" x14ac:dyDescent="0.25"/>
    <row r="1080" ht="15.75" hidden="1" x14ac:dyDescent="0.25"/>
    <row r="1081" ht="15.75" hidden="1" x14ac:dyDescent="0.25"/>
    <row r="1082" ht="15.75" hidden="1" x14ac:dyDescent="0.25"/>
    <row r="1083" ht="15.75" hidden="1" x14ac:dyDescent="0.25"/>
    <row r="1084" ht="15.75" hidden="1" x14ac:dyDescent="0.25"/>
    <row r="1085" ht="15.75" hidden="1" x14ac:dyDescent="0.25"/>
    <row r="1086" ht="15.75" hidden="1" x14ac:dyDescent="0.25"/>
    <row r="1087" ht="15.75" hidden="1" x14ac:dyDescent="0.25"/>
    <row r="1088" ht="15.75" hidden="1" x14ac:dyDescent="0.25"/>
    <row r="1089" ht="15.75" hidden="1" x14ac:dyDescent="0.25"/>
    <row r="1090" ht="15.75" hidden="1" x14ac:dyDescent="0.25"/>
    <row r="1091" ht="15.75" hidden="1" x14ac:dyDescent="0.25"/>
    <row r="1092" ht="15.75" hidden="1" x14ac:dyDescent="0.25"/>
    <row r="1093" ht="15.75" hidden="1" x14ac:dyDescent="0.25"/>
    <row r="1094" ht="15.75" hidden="1" x14ac:dyDescent="0.25"/>
    <row r="1095" ht="15.75" hidden="1" x14ac:dyDescent="0.25"/>
    <row r="1096" ht="15.75" hidden="1" x14ac:dyDescent="0.25"/>
    <row r="1097" ht="15.75" hidden="1" x14ac:dyDescent="0.25"/>
    <row r="1098" ht="15.75" hidden="1" x14ac:dyDescent="0.25"/>
    <row r="1099" ht="15.75" hidden="1" x14ac:dyDescent="0.25"/>
    <row r="1100" ht="15.75" hidden="1" x14ac:dyDescent="0.25"/>
    <row r="1101" ht="15.75" hidden="1" x14ac:dyDescent="0.25"/>
    <row r="1102" ht="15.75" hidden="1" x14ac:dyDescent="0.25"/>
    <row r="1103" ht="15.75" hidden="1" x14ac:dyDescent="0.25"/>
    <row r="1104" ht="15.75" hidden="1" x14ac:dyDescent="0.25"/>
    <row r="1105" ht="15.75" hidden="1" x14ac:dyDescent="0.25"/>
    <row r="1106" ht="15.75" hidden="1" x14ac:dyDescent="0.25"/>
    <row r="1107" ht="15.75" hidden="1" x14ac:dyDescent="0.25"/>
    <row r="1108" ht="15.75" hidden="1" x14ac:dyDescent="0.25"/>
    <row r="1109" ht="15.75" hidden="1" x14ac:dyDescent="0.25"/>
    <row r="1110" ht="15.75" hidden="1" x14ac:dyDescent="0.25"/>
    <row r="1111" ht="15.75" hidden="1" x14ac:dyDescent="0.25"/>
    <row r="1112" ht="15.75" hidden="1" x14ac:dyDescent="0.25"/>
    <row r="1113" ht="15.75" hidden="1" x14ac:dyDescent="0.25"/>
    <row r="1114" ht="15.75" hidden="1" x14ac:dyDescent="0.25"/>
    <row r="1115" ht="15.75" hidden="1" x14ac:dyDescent="0.25"/>
    <row r="1116" ht="15.75" hidden="1" x14ac:dyDescent="0.25"/>
    <row r="1117" ht="15.75" hidden="1" x14ac:dyDescent="0.25"/>
    <row r="1118" ht="15.75" hidden="1" x14ac:dyDescent="0.25"/>
    <row r="1119" ht="15.75" hidden="1" x14ac:dyDescent="0.25"/>
    <row r="1120" ht="15.75" hidden="1" x14ac:dyDescent="0.25"/>
    <row r="1121" ht="15.75" hidden="1" x14ac:dyDescent="0.25"/>
    <row r="1122" ht="15.75" hidden="1" x14ac:dyDescent="0.25"/>
    <row r="1123" ht="15.75" hidden="1" x14ac:dyDescent="0.25"/>
    <row r="1124" ht="15.75" hidden="1" x14ac:dyDescent="0.25"/>
    <row r="1125" ht="15.75" hidden="1" x14ac:dyDescent="0.25"/>
    <row r="1126" ht="15.75" hidden="1" x14ac:dyDescent="0.25"/>
    <row r="1127" ht="15.75" hidden="1" x14ac:dyDescent="0.25"/>
    <row r="1128" ht="15.75" hidden="1" x14ac:dyDescent="0.25"/>
    <row r="1129" ht="15.75" hidden="1" x14ac:dyDescent="0.25"/>
    <row r="1130" ht="15.75" hidden="1" x14ac:dyDescent="0.25"/>
    <row r="1131" ht="15.75" hidden="1" x14ac:dyDescent="0.25"/>
    <row r="1132" ht="15.75" hidden="1" x14ac:dyDescent="0.25"/>
    <row r="1133" ht="15.75" hidden="1" x14ac:dyDescent="0.25"/>
    <row r="1134" ht="15.75" hidden="1" x14ac:dyDescent="0.25"/>
    <row r="1135" ht="15.75" hidden="1" x14ac:dyDescent="0.25"/>
    <row r="1136" ht="15.75" hidden="1" x14ac:dyDescent="0.25"/>
    <row r="1137" ht="15.75" hidden="1" x14ac:dyDescent="0.25"/>
    <row r="1138" ht="15.75" hidden="1" x14ac:dyDescent="0.25"/>
    <row r="1139" ht="15.75" hidden="1" x14ac:dyDescent="0.25"/>
    <row r="1140" ht="15.75" hidden="1" x14ac:dyDescent="0.25"/>
    <row r="1141" ht="15.75" hidden="1" x14ac:dyDescent="0.25"/>
    <row r="1142" ht="15.75" hidden="1" x14ac:dyDescent="0.25"/>
    <row r="1143" ht="15.75" hidden="1" x14ac:dyDescent="0.25"/>
    <row r="1144" ht="15.75" hidden="1" x14ac:dyDescent="0.25"/>
    <row r="1145" ht="15.75" hidden="1" x14ac:dyDescent="0.25"/>
    <row r="1146" ht="15.75" hidden="1" x14ac:dyDescent="0.25"/>
    <row r="1147" ht="15.75" hidden="1" x14ac:dyDescent="0.25"/>
    <row r="1148" ht="15.75" hidden="1" x14ac:dyDescent="0.25"/>
    <row r="1149" ht="15.75" hidden="1" x14ac:dyDescent="0.25"/>
    <row r="1150" ht="15.75" hidden="1" x14ac:dyDescent="0.25"/>
    <row r="1151" ht="15.75" hidden="1" x14ac:dyDescent="0.25"/>
    <row r="1152" ht="15.75" hidden="1" x14ac:dyDescent="0.25"/>
    <row r="1153" ht="15.75" hidden="1" x14ac:dyDescent="0.25"/>
    <row r="1154" ht="15.75" hidden="1" x14ac:dyDescent="0.25"/>
    <row r="1155" ht="15.75" hidden="1" x14ac:dyDescent="0.25"/>
    <row r="1156" ht="15.75" hidden="1" x14ac:dyDescent="0.25"/>
    <row r="1157" ht="15.75" hidden="1" x14ac:dyDescent="0.25"/>
    <row r="1158" ht="15.75" hidden="1" x14ac:dyDescent="0.25"/>
    <row r="1159" ht="15.75" hidden="1" x14ac:dyDescent="0.25"/>
    <row r="1160" ht="15.75" hidden="1" x14ac:dyDescent="0.25"/>
    <row r="1161" ht="15.75" hidden="1" x14ac:dyDescent="0.25"/>
    <row r="1162" ht="15.75" hidden="1" x14ac:dyDescent="0.25"/>
    <row r="1163" ht="15.75" hidden="1" x14ac:dyDescent="0.25"/>
    <row r="1164" ht="15.75" hidden="1" x14ac:dyDescent="0.25"/>
    <row r="1165" ht="15.75" hidden="1" x14ac:dyDescent="0.25"/>
    <row r="1166" ht="15.75" hidden="1" x14ac:dyDescent="0.25"/>
    <row r="1167" ht="15.75" hidden="1" x14ac:dyDescent="0.25"/>
    <row r="1168" ht="15.75" hidden="1" x14ac:dyDescent="0.25"/>
    <row r="1169" ht="15.75" hidden="1" x14ac:dyDescent="0.25"/>
    <row r="1170" ht="15.75" hidden="1" x14ac:dyDescent="0.25"/>
    <row r="1171" ht="15.75" hidden="1" x14ac:dyDescent="0.25"/>
    <row r="1172" ht="15.75" hidden="1" x14ac:dyDescent="0.25"/>
    <row r="1173" ht="15.75" hidden="1" x14ac:dyDescent="0.25"/>
    <row r="1174" ht="15.75" hidden="1" x14ac:dyDescent="0.25"/>
    <row r="1175" ht="15.75" hidden="1" x14ac:dyDescent="0.25"/>
    <row r="1176" ht="15.75" hidden="1" x14ac:dyDescent="0.25"/>
    <row r="1177" ht="15.75" hidden="1" x14ac:dyDescent="0.25"/>
    <row r="1178" ht="15.75" hidden="1" x14ac:dyDescent="0.25"/>
    <row r="1179" ht="15.75" hidden="1" x14ac:dyDescent="0.25"/>
    <row r="1180" ht="15.75" hidden="1" x14ac:dyDescent="0.25"/>
    <row r="1181" ht="15.75" hidden="1" x14ac:dyDescent="0.25"/>
    <row r="1182" ht="15.75" hidden="1" x14ac:dyDescent="0.25"/>
    <row r="1183" ht="15.75" hidden="1" x14ac:dyDescent="0.25"/>
    <row r="1184" ht="15.75" hidden="1" x14ac:dyDescent="0.25"/>
    <row r="1185" ht="15.75" hidden="1" x14ac:dyDescent="0.25"/>
    <row r="1186" ht="15.75" hidden="1" x14ac:dyDescent="0.25"/>
    <row r="1187" ht="15.75" hidden="1" x14ac:dyDescent="0.25"/>
    <row r="1188" ht="15.75" hidden="1" x14ac:dyDescent="0.25"/>
    <row r="1189" ht="15.75" hidden="1" x14ac:dyDescent="0.25"/>
    <row r="1190" ht="15.75" hidden="1" x14ac:dyDescent="0.25"/>
    <row r="1191" ht="15.75" hidden="1" x14ac:dyDescent="0.25"/>
    <row r="1192" ht="15.75" hidden="1" x14ac:dyDescent="0.25"/>
    <row r="1193" ht="15.75" hidden="1" x14ac:dyDescent="0.25"/>
    <row r="1194" ht="15.75" hidden="1" x14ac:dyDescent="0.25"/>
    <row r="1195" ht="15.75" hidden="1" x14ac:dyDescent="0.25"/>
    <row r="1196" ht="15.75" hidden="1" x14ac:dyDescent="0.25"/>
    <row r="1197" ht="15.75" hidden="1" x14ac:dyDescent="0.25"/>
    <row r="1198" ht="15.75" hidden="1" x14ac:dyDescent="0.25"/>
    <row r="1199" ht="15.75" hidden="1" x14ac:dyDescent="0.25"/>
    <row r="1200" ht="15.75" hidden="1" x14ac:dyDescent="0.25"/>
    <row r="1201" ht="15.75" hidden="1" x14ac:dyDescent="0.25"/>
    <row r="1202" ht="15.75" hidden="1" x14ac:dyDescent="0.25"/>
    <row r="1203" ht="15.75" hidden="1" x14ac:dyDescent="0.25"/>
    <row r="1204" ht="15.75" hidden="1" x14ac:dyDescent="0.25"/>
    <row r="1205" ht="15.75" hidden="1" x14ac:dyDescent="0.25"/>
    <row r="1206" ht="15.75" hidden="1" x14ac:dyDescent="0.25"/>
    <row r="1207" ht="15.75" hidden="1" x14ac:dyDescent="0.25"/>
    <row r="1208" ht="15.75" hidden="1" x14ac:dyDescent="0.25"/>
    <row r="1209" ht="15.75" hidden="1" x14ac:dyDescent="0.25"/>
    <row r="1210" ht="15.75" hidden="1" x14ac:dyDescent="0.25"/>
    <row r="1211" ht="15.75" hidden="1" x14ac:dyDescent="0.25"/>
    <row r="1212" ht="15.75" hidden="1" x14ac:dyDescent="0.25"/>
    <row r="1213" ht="15.75" hidden="1" x14ac:dyDescent="0.25"/>
    <row r="1214" ht="15.75" hidden="1" x14ac:dyDescent="0.25"/>
    <row r="1215" ht="15.75" hidden="1" x14ac:dyDescent="0.25"/>
    <row r="1216" ht="15.75" hidden="1" x14ac:dyDescent="0.25"/>
    <row r="1217" ht="15.75" hidden="1" x14ac:dyDescent="0.25"/>
    <row r="1218" ht="15.75" hidden="1" x14ac:dyDescent="0.25"/>
    <row r="1219" ht="15.75" hidden="1" x14ac:dyDescent="0.25"/>
    <row r="1220" ht="15.75" hidden="1" x14ac:dyDescent="0.25"/>
    <row r="1221" ht="15.75" hidden="1" x14ac:dyDescent="0.25"/>
    <row r="1222" ht="15.75" hidden="1" x14ac:dyDescent="0.25"/>
    <row r="1223" ht="15.75" hidden="1" x14ac:dyDescent="0.25"/>
    <row r="1224" ht="15.75" hidden="1" x14ac:dyDescent="0.25"/>
    <row r="1225" ht="15.75" hidden="1" x14ac:dyDescent="0.25"/>
    <row r="1226" ht="15.75" hidden="1" x14ac:dyDescent="0.25"/>
    <row r="1227" ht="15.75" hidden="1" x14ac:dyDescent="0.25"/>
    <row r="1228" ht="15.75" hidden="1" x14ac:dyDescent="0.25"/>
    <row r="1229" ht="15.75" hidden="1" x14ac:dyDescent="0.25"/>
    <row r="1230" ht="15.75" hidden="1" x14ac:dyDescent="0.25"/>
    <row r="1231" ht="15.75" hidden="1" x14ac:dyDescent="0.25"/>
    <row r="1232" ht="15.75" hidden="1" x14ac:dyDescent="0.25"/>
    <row r="1233" ht="15.75" hidden="1" x14ac:dyDescent="0.25"/>
    <row r="1234" ht="15.75" hidden="1" x14ac:dyDescent="0.25"/>
    <row r="1235" ht="15.75" hidden="1" x14ac:dyDescent="0.25"/>
    <row r="1236" ht="15.75" hidden="1" x14ac:dyDescent="0.25"/>
    <row r="1237" ht="15.75" hidden="1" x14ac:dyDescent="0.25"/>
    <row r="1238" ht="15.75" hidden="1" x14ac:dyDescent="0.25"/>
    <row r="1239" ht="15.75" hidden="1" x14ac:dyDescent="0.25"/>
    <row r="1240" ht="15.75" hidden="1" x14ac:dyDescent="0.25"/>
    <row r="1241" ht="15.75" hidden="1" x14ac:dyDescent="0.25"/>
    <row r="1242" ht="15.75" hidden="1" x14ac:dyDescent="0.25"/>
    <row r="1243" ht="15.75" hidden="1" x14ac:dyDescent="0.25"/>
    <row r="1244" ht="15.75" hidden="1" x14ac:dyDescent="0.25"/>
    <row r="1245" ht="15.75" hidden="1" x14ac:dyDescent="0.25"/>
    <row r="1246" ht="15.75" hidden="1" x14ac:dyDescent="0.25"/>
    <row r="1247" ht="15.75" hidden="1" x14ac:dyDescent="0.25"/>
    <row r="1248" ht="15.75" hidden="1" x14ac:dyDescent="0.25"/>
    <row r="1249" ht="15.75" hidden="1" x14ac:dyDescent="0.25"/>
    <row r="1250" ht="15.75" hidden="1" x14ac:dyDescent="0.25"/>
    <row r="1251" ht="15.75" hidden="1" x14ac:dyDescent="0.25"/>
    <row r="1252" ht="15.75" hidden="1" x14ac:dyDescent="0.25"/>
    <row r="1253" ht="15.75" hidden="1" x14ac:dyDescent="0.25"/>
    <row r="1254" ht="15.75" hidden="1" x14ac:dyDescent="0.25"/>
    <row r="1255" ht="15.75" hidden="1" x14ac:dyDescent="0.25"/>
    <row r="1256" ht="15.75" hidden="1" x14ac:dyDescent="0.25"/>
    <row r="1257" ht="15.75" hidden="1" x14ac:dyDescent="0.25"/>
    <row r="1258" ht="15.75" hidden="1" x14ac:dyDescent="0.25"/>
    <row r="1259" ht="15.75" hidden="1" x14ac:dyDescent="0.25"/>
    <row r="1260" ht="15.75" hidden="1" x14ac:dyDescent="0.25"/>
    <row r="1261" ht="15.75" hidden="1" x14ac:dyDescent="0.25"/>
    <row r="1262" ht="15.75" hidden="1" x14ac:dyDescent="0.25"/>
    <row r="1263" ht="15.75" hidden="1" x14ac:dyDescent="0.25"/>
    <row r="1264" ht="15.75" hidden="1" x14ac:dyDescent="0.25"/>
    <row r="1265" ht="15.75" hidden="1" x14ac:dyDescent="0.25"/>
    <row r="1266" ht="15.75" hidden="1" x14ac:dyDescent="0.25"/>
    <row r="1267" ht="15.75" hidden="1" x14ac:dyDescent="0.25"/>
    <row r="1268" ht="15.75" hidden="1" x14ac:dyDescent="0.25"/>
    <row r="1269" ht="15.75" hidden="1" x14ac:dyDescent="0.25"/>
    <row r="1270" ht="15.75" hidden="1" x14ac:dyDescent="0.25"/>
    <row r="1271" ht="15.75" hidden="1" x14ac:dyDescent="0.25"/>
    <row r="1272" ht="15.75" hidden="1" x14ac:dyDescent="0.25"/>
    <row r="1273" ht="15.75" hidden="1" x14ac:dyDescent="0.25"/>
    <row r="1274" ht="15.75" hidden="1" x14ac:dyDescent="0.25"/>
    <row r="1275" ht="15.75" hidden="1" x14ac:dyDescent="0.25"/>
    <row r="1276" ht="15.75" hidden="1" x14ac:dyDescent="0.25"/>
    <row r="1277" ht="15.75" hidden="1" x14ac:dyDescent="0.25"/>
    <row r="1278" ht="15.75" hidden="1" x14ac:dyDescent="0.25"/>
    <row r="1279" ht="15.75" hidden="1" x14ac:dyDescent="0.25"/>
    <row r="1280" ht="15.75" hidden="1" x14ac:dyDescent="0.25"/>
    <row r="1281" ht="15.75" hidden="1" x14ac:dyDescent="0.25"/>
    <row r="1282" ht="15.75" hidden="1" x14ac:dyDescent="0.25"/>
    <row r="1283" ht="15.75" hidden="1" x14ac:dyDescent="0.25"/>
    <row r="1284" ht="15.75" hidden="1" x14ac:dyDescent="0.25"/>
    <row r="1285" ht="15.75" hidden="1" x14ac:dyDescent="0.25"/>
    <row r="1286" ht="15.75" hidden="1" x14ac:dyDescent="0.25"/>
    <row r="1287" ht="15.75" hidden="1" x14ac:dyDescent="0.25"/>
    <row r="1288" ht="15.75" hidden="1" x14ac:dyDescent="0.25"/>
    <row r="1289" ht="15.75" hidden="1" x14ac:dyDescent="0.25"/>
    <row r="1290" ht="15.75" hidden="1" x14ac:dyDescent="0.25"/>
    <row r="1291" ht="15.75" hidden="1" x14ac:dyDescent="0.25"/>
    <row r="1292" ht="15.75" hidden="1" x14ac:dyDescent="0.25"/>
    <row r="1293" ht="15.75" hidden="1" x14ac:dyDescent="0.25"/>
    <row r="1294" ht="15.75" hidden="1" x14ac:dyDescent="0.25"/>
    <row r="1295" ht="15.75" hidden="1" x14ac:dyDescent="0.25"/>
    <row r="1296" ht="15.75" hidden="1" x14ac:dyDescent="0.25"/>
    <row r="1297" ht="15.75" hidden="1" x14ac:dyDescent="0.25"/>
    <row r="1298" ht="15.75" hidden="1" x14ac:dyDescent="0.25"/>
    <row r="1299" ht="15.75" hidden="1" x14ac:dyDescent="0.25"/>
    <row r="1300" ht="15.75" hidden="1" x14ac:dyDescent="0.25"/>
    <row r="1301" ht="15.75" hidden="1" x14ac:dyDescent="0.25"/>
    <row r="1302" ht="15.75" hidden="1" x14ac:dyDescent="0.25"/>
    <row r="1303" ht="15.75" hidden="1" x14ac:dyDescent="0.25"/>
    <row r="1304" ht="15.75" hidden="1" x14ac:dyDescent="0.25"/>
    <row r="1305" ht="15.75" hidden="1" x14ac:dyDescent="0.25"/>
    <row r="1306" ht="15.75" hidden="1" x14ac:dyDescent="0.25"/>
    <row r="1307" ht="15.75" hidden="1" x14ac:dyDescent="0.25"/>
    <row r="1308" ht="15.75" hidden="1" x14ac:dyDescent="0.25"/>
    <row r="1309" ht="15.75" hidden="1" x14ac:dyDescent="0.25"/>
    <row r="1310" ht="15.75" hidden="1" x14ac:dyDescent="0.25"/>
    <row r="1311" ht="15.75" hidden="1" x14ac:dyDescent="0.25"/>
    <row r="1312" ht="15.75" hidden="1" x14ac:dyDescent="0.25"/>
    <row r="1313" ht="15.75" hidden="1" x14ac:dyDescent="0.25"/>
    <row r="1314" ht="15.75" hidden="1" x14ac:dyDescent="0.25"/>
    <row r="1315" ht="15.75" hidden="1" x14ac:dyDescent="0.25"/>
    <row r="1316" ht="15.75" hidden="1" x14ac:dyDescent="0.25"/>
    <row r="1317" ht="15.75" hidden="1" x14ac:dyDescent="0.25"/>
    <row r="1318" ht="15.75" hidden="1" x14ac:dyDescent="0.25"/>
    <row r="1319" ht="15.75" hidden="1" x14ac:dyDescent="0.25"/>
    <row r="1320" ht="15.75" hidden="1" x14ac:dyDescent="0.25"/>
    <row r="1321" ht="15.75" hidden="1" x14ac:dyDescent="0.25"/>
    <row r="1322" ht="15.75" hidden="1" x14ac:dyDescent="0.25"/>
    <row r="1323" ht="15.75" hidden="1" x14ac:dyDescent="0.25"/>
    <row r="1324" ht="15.75" hidden="1" x14ac:dyDescent="0.25"/>
    <row r="1325" ht="15.75" hidden="1" x14ac:dyDescent="0.25"/>
    <row r="1326" ht="15.75" hidden="1" x14ac:dyDescent="0.25"/>
    <row r="1327" ht="15.75" hidden="1" x14ac:dyDescent="0.25"/>
    <row r="1328" ht="15.75" hidden="1" x14ac:dyDescent="0.25"/>
    <row r="1329" ht="15.75" hidden="1" x14ac:dyDescent="0.25"/>
    <row r="1330" ht="15.75" hidden="1" x14ac:dyDescent="0.25"/>
    <row r="1331" ht="15.75" hidden="1" x14ac:dyDescent="0.25"/>
    <row r="1332" ht="15.75" hidden="1" x14ac:dyDescent="0.25"/>
    <row r="1333" ht="15.75" hidden="1" x14ac:dyDescent="0.25"/>
    <row r="1334" ht="15.75" hidden="1" x14ac:dyDescent="0.25"/>
    <row r="1335" ht="15.75" hidden="1" x14ac:dyDescent="0.25"/>
    <row r="1336" ht="15.75" hidden="1" x14ac:dyDescent="0.25"/>
    <row r="1337" ht="15.75" hidden="1" x14ac:dyDescent="0.25"/>
    <row r="1338" ht="15.75" hidden="1" x14ac:dyDescent="0.25"/>
    <row r="1339" ht="15.75" hidden="1" x14ac:dyDescent="0.25"/>
    <row r="1340" ht="15.75" hidden="1" x14ac:dyDescent="0.25"/>
    <row r="1341" ht="15.75" hidden="1" x14ac:dyDescent="0.25"/>
    <row r="1342" ht="15.75" hidden="1" x14ac:dyDescent="0.25"/>
    <row r="1343" ht="15.75" hidden="1" x14ac:dyDescent="0.25"/>
    <row r="1344" ht="15.75" hidden="1" x14ac:dyDescent="0.25"/>
    <row r="1345" ht="15.75" hidden="1" x14ac:dyDescent="0.25"/>
    <row r="1346" ht="15.75" hidden="1" x14ac:dyDescent="0.25"/>
    <row r="1347" ht="15.75" hidden="1" x14ac:dyDescent="0.25"/>
    <row r="1348" ht="15.75" hidden="1" x14ac:dyDescent="0.25"/>
    <row r="1349" ht="15.75" hidden="1" x14ac:dyDescent="0.25"/>
    <row r="1350" ht="15.75" hidden="1" x14ac:dyDescent="0.25"/>
    <row r="1351" ht="15.75" hidden="1" x14ac:dyDescent="0.25"/>
    <row r="1352" ht="15.75" hidden="1" x14ac:dyDescent="0.25"/>
    <row r="1353" ht="15.75" hidden="1" x14ac:dyDescent="0.25"/>
    <row r="1354" ht="15.75" hidden="1" x14ac:dyDescent="0.25"/>
    <row r="1355" ht="15.75" hidden="1" x14ac:dyDescent="0.25"/>
    <row r="1356" ht="15.75" hidden="1" x14ac:dyDescent="0.25"/>
    <row r="1357" ht="15.75" hidden="1" x14ac:dyDescent="0.25"/>
    <row r="1358" ht="15.75" hidden="1" x14ac:dyDescent="0.25"/>
    <row r="1359" ht="15.75" hidden="1" x14ac:dyDescent="0.25"/>
    <row r="1360" ht="15.75" hidden="1" x14ac:dyDescent="0.25"/>
    <row r="1361" ht="15.75" hidden="1" x14ac:dyDescent="0.25"/>
    <row r="1362" ht="15.75" hidden="1" x14ac:dyDescent="0.25"/>
    <row r="1363" ht="15.75" hidden="1" x14ac:dyDescent="0.25"/>
    <row r="1364" ht="15.75" hidden="1" x14ac:dyDescent="0.25"/>
    <row r="1365" ht="15.75" hidden="1" x14ac:dyDescent="0.25"/>
    <row r="1366" ht="15.75" hidden="1" x14ac:dyDescent="0.25"/>
    <row r="1367" ht="15.75" hidden="1" x14ac:dyDescent="0.25"/>
    <row r="1368" ht="15.75" hidden="1" x14ac:dyDescent="0.25"/>
    <row r="1369" ht="15.75" hidden="1" x14ac:dyDescent="0.25"/>
    <row r="1370" ht="15.75" hidden="1" x14ac:dyDescent="0.25"/>
    <row r="1371" ht="15.75" hidden="1" x14ac:dyDescent="0.25"/>
    <row r="1372" ht="15.75" hidden="1" x14ac:dyDescent="0.25"/>
    <row r="1373" ht="15.75" hidden="1" x14ac:dyDescent="0.25"/>
    <row r="1374" ht="15.75" hidden="1" x14ac:dyDescent="0.25"/>
    <row r="1375" ht="15.75" hidden="1" x14ac:dyDescent="0.25"/>
    <row r="1376" ht="15.75" hidden="1" x14ac:dyDescent="0.25"/>
    <row r="1377" ht="15.75" hidden="1" x14ac:dyDescent="0.25"/>
    <row r="1378" ht="15.75" hidden="1" x14ac:dyDescent="0.25"/>
    <row r="1379" ht="15.75" hidden="1" x14ac:dyDescent="0.25"/>
    <row r="1380" ht="15.75" hidden="1" x14ac:dyDescent="0.25"/>
    <row r="1381" ht="15.75" hidden="1" x14ac:dyDescent="0.25"/>
    <row r="1382" ht="15.75" hidden="1" x14ac:dyDescent="0.25"/>
    <row r="1383" ht="15.75" hidden="1" x14ac:dyDescent="0.25"/>
    <row r="1384" ht="15.75" hidden="1" x14ac:dyDescent="0.25"/>
    <row r="1385" ht="15.75" hidden="1" x14ac:dyDescent="0.25"/>
    <row r="1386" ht="15.75" hidden="1" x14ac:dyDescent="0.25"/>
    <row r="1387" ht="15.75" hidden="1" x14ac:dyDescent="0.25"/>
    <row r="1388" ht="15.75" hidden="1" x14ac:dyDescent="0.25"/>
    <row r="1389" ht="15.75" hidden="1" x14ac:dyDescent="0.25"/>
    <row r="1390" ht="15.75" hidden="1" x14ac:dyDescent="0.25"/>
    <row r="1391" ht="15.75" hidden="1" x14ac:dyDescent="0.25"/>
    <row r="1392" ht="15.75" hidden="1" x14ac:dyDescent="0.25"/>
    <row r="1393" ht="15.75" hidden="1" x14ac:dyDescent="0.25"/>
    <row r="1394" ht="15.75" hidden="1" x14ac:dyDescent="0.25"/>
    <row r="1395" ht="15.75" hidden="1" x14ac:dyDescent="0.25"/>
    <row r="1396" ht="15.75" hidden="1" x14ac:dyDescent="0.25"/>
    <row r="1397" ht="15.75" hidden="1" x14ac:dyDescent="0.25"/>
    <row r="1398" ht="15.75" hidden="1" x14ac:dyDescent="0.25"/>
    <row r="1399" ht="15.75" hidden="1" x14ac:dyDescent="0.25"/>
    <row r="1400" ht="15.75" hidden="1" x14ac:dyDescent="0.25"/>
    <row r="1401" ht="15.75" hidden="1" x14ac:dyDescent="0.25"/>
    <row r="1402" ht="15.75" hidden="1" x14ac:dyDescent="0.25"/>
    <row r="1403" ht="15.75" hidden="1" x14ac:dyDescent="0.25"/>
    <row r="1404" ht="15.75" hidden="1" x14ac:dyDescent="0.25"/>
    <row r="1405" ht="15.75" hidden="1" x14ac:dyDescent="0.25"/>
    <row r="1406" ht="15.75" hidden="1" x14ac:dyDescent="0.25"/>
    <row r="1407" ht="15.75" hidden="1" x14ac:dyDescent="0.25"/>
    <row r="1408" ht="15.75" hidden="1" x14ac:dyDescent="0.25"/>
    <row r="1409" ht="15.75" hidden="1" x14ac:dyDescent="0.25"/>
    <row r="1410" ht="15.75" hidden="1" x14ac:dyDescent="0.25"/>
    <row r="1411" ht="15.75" hidden="1" x14ac:dyDescent="0.25"/>
    <row r="1412" ht="15.75" hidden="1" x14ac:dyDescent="0.25"/>
    <row r="1413" ht="15.75" hidden="1" x14ac:dyDescent="0.25"/>
    <row r="1414" ht="15.75" hidden="1" x14ac:dyDescent="0.25"/>
    <row r="1415" ht="15.75" hidden="1" x14ac:dyDescent="0.25"/>
    <row r="1416" ht="15.75" hidden="1" x14ac:dyDescent="0.25"/>
    <row r="1417" ht="15.75" hidden="1" x14ac:dyDescent="0.25"/>
    <row r="1418" ht="15.75" hidden="1" x14ac:dyDescent="0.25"/>
    <row r="1419" ht="15.75" hidden="1" x14ac:dyDescent="0.25"/>
    <row r="1420" ht="15.75" hidden="1" x14ac:dyDescent="0.25"/>
    <row r="1421" ht="15.75" hidden="1" x14ac:dyDescent="0.25"/>
    <row r="1422" ht="15.75" hidden="1" x14ac:dyDescent="0.25"/>
    <row r="1423" ht="15.75" hidden="1" x14ac:dyDescent="0.25"/>
    <row r="1424" ht="15.75" hidden="1" x14ac:dyDescent="0.25"/>
    <row r="1425" ht="15.75" hidden="1" x14ac:dyDescent="0.25"/>
    <row r="1426" ht="15.75" hidden="1" x14ac:dyDescent="0.25"/>
    <row r="1427" ht="15.75" hidden="1" x14ac:dyDescent="0.25"/>
    <row r="1428" ht="15.75" hidden="1" x14ac:dyDescent="0.25"/>
    <row r="1429" ht="15.75" hidden="1" x14ac:dyDescent="0.25"/>
    <row r="1430" ht="15.75" hidden="1" x14ac:dyDescent="0.25"/>
    <row r="1431" ht="15.75" hidden="1" x14ac:dyDescent="0.25"/>
    <row r="1432" ht="15.75" hidden="1" x14ac:dyDescent="0.25"/>
    <row r="1433" ht="15.75" hidden="1" x14ac:dyDescent="0.25"/>
    <row r="1434" ht="15.75" hidden="1" x14ac:dyDescent="0.25"/>
    <row r="1435" ht="15.75" hidden="1" x14ac:dyDescent="0.25"/>
    <row r="1436" ht="15.75" hidden="1" x14ac:dyDescent="0.25"/>
    <row r="1437" ht="15.75" hidden="1" x14ac:dyDescent="0.25"/>
    <row r="1438" ht="15.75" hidden="1" x14ac:dyDescent="0.25"/>
    <row r="1439" ht="15.75" hidden="1" x14ac:dyDescent="0.25"/>
    <row r="1440" ht="15.75" hidden="1" x14ac:dyDescent="0.25"/>
    <row r="1441" ht="15.75" hidden="1" x14ac:dyDescent="0.25"/>
    <row r="1442" ht="15.75" hidden="1" x14ac:dyDescent="0.25"/>
    <row r="1443" ht="15.75" hidden="1" x14ac:dyDescent="0.25"/>
    <row r="1444" ht="15.75" hidden="1" x14ac:dyDescent="0.25"/>
    <row r="1445" ht="15.75" hidden="1" x14ac:dyDescent="0.25"/>
    <row r="1446" ht="15.75" hidden="1" x14ac:dyDescent="0.25"/>
    <row r="1447" ht="15.75" hidden="1" x14ac:dyDescent="0.25"/>
    <row r="1448" ht="15.75" hidden="1" x14ac:dyDescent="0.25"/>
    <row r="1449" ht="15.75" hidden="1" x14ac:dyDescent="0.25"/>
    <row r="1450" ht="15.75" hidden="1" x14ac:dyDescent="0.25"/>
    <row r="1451" ht="15.75" hidden="1" x14ac:dyDescent="0.25"/>
    <row r="1452" ht="15.75" hidden="1" x14ac:dyDescent="0.25"/>
    <row r="1453" ht="15.75" hidden="1" x14ac:dyDescent="0.25"/>
    <row r="1454" ht="15.75" hidden="1" x14ac:dyDescent="0.25"/>
    <row r="1455" ht="15.75" hidden="1" x14ac:dyDescent="0.25"/>
    <row r="1456" ht="15.75" hidden="1" x14ac:dyDescent="0.25"/>
    <row r="1457" ht="15.75" hidden="1" x14ac:dyDescent="0.25"/>
    <row r="1458" ht="15.75" hidden="1" x14ac:dyDescent="0.25"/>
    <row r="1459" ht="15.75" hidden="1" x14ac:dyDescent="0.25"/>
    <row r="1460" ht="15.75" hidden="1" x14ac:dyDescent="0.25"/>
    <row r="1461" ht="15.75" hidden="1" x14ac:dyDescent="0.25"/>
    <row r="1462" ht="15.75" hidden="1" x14ac:dyDescent="0.25"/>
    <row r="1463" ht="15.75" hidden="1" x14ac:dyDescent="0.25"/>
    <row r="1464" ht="15.75" hidden="1" x14ac:dyDescent="0.25"/>
    <row r="1465" ht="15.75" hidden="1" x14ac:dyDescent="0.25"/>
    <row r="1466" ht="15.75" hidden="1" x14ac:dyDescent="0.25"/>
    <row r="1467" ht="15.75" hidden="1" x14ac:dyDescent="0.25"/>
    <row r="1468" ht="15.75" hidden="1" x14ac:dyDescent="0.25"/>
    <row r="1469" ht="15.75" hidden="1" x14ac:dyDescent="0.25"/>
    <row r="1470" ht="15.75" hidden="1" x14ac:dyDescent="0.25"/>
    <row r="1471" ht="15.75" hidden="1" x14ac:dyDescent="0.25"/>
    <row r="1472" ht="15.75" hidden="1" x14ac:dyDescent="0.25"/>
    <row r="1473" ht="15.75" hidden="1" x14ac:dyDescent="0.25"/>
    <row r="1474" ht="15.75" hidden="1" x14ac:dyDescent="0.25"/>
    <row r="1475" ht="15.75" hidden="1" x14ac:dyDescent="0.25"/>
    <row r="1476" ht="15.75" hidden="1" x14ac:dyDescent="0.25"/>
    <row r="1477" ht="15.75" hidden="1" x14ac:dyDescent="0.25"/>
    <row r="1478" ht="15.75" hidden="1" x14ac:dyDescent="0.25"/>
    <row r="1479" ht="15.75" hidden="1" x14ac:dyDescent="0.25"/>
    <row r="1480" ht="15.75" hidden="1" x14ac:dyDescent="0.25"/>
    <row r="1481" ht="15.75" hidden="1" x14ac:dyDescent="0.25"/>
    <row r="1482" ht="15.75" hidden="1" x14ac:dyDescent="0.25"/>
    <row r="1483" ht="15.75" hidden="1" x14ac:dyDescent="0.25"/>
    <row r="1484" ht="15.75" hidden="1" x14ac:dyDescent="0.25"/>
    <row r="1485" ht="15.75" hidden="1" x14ac:dyDescent="0.25"/>
    <row r="1486" ht="15.75" hidden="1" x14ac:dyDescent="0.25"/>
    <row r="1487" ht="15.75" hidden="1" x14ac:dyDescent="0.25"/>
    <row r="1488" ht="15.75" hidden="1" x14ac:dyDescent="0.25"/>
    <row r="1489" ht="15.75" hidden="1" x14ac:dyDescent="0.25"/>
    <row r="1490" ht="15.75" hidden="1" x14ac:dyDescent="0.25"/>
    <row r="1491" ht="15.75" hidden="1" x14ac:dyDescent="0.25"/>
    <row r="1492" ht="15.75" hidden="1" x14ac:dyDescent="0.25"/>
    <row r="1493" ht="15.75" hidden="1" x14ac:dyDescent="0.25"/>
    <row r="1494" ht="15.75" hidden="1" x14ac:dyDescent="0.25"/>
    <row r="1495" ht="15.75" hidden="1" x14ac:dyDescent="0.25"/>
    <row r="1496" ht="15.75" hidden="1" x14ac:dyDescent="0.25"/>
    <row r="1497" ht="15.75" hidden="1" x14ac:dyDescent="0.25"/>
    <row r="1498" ht="15.75" hidden="1" x14ac:dyDescent="0.25"/>
    <row r="1499" ht="15.75" hidden="1" x14ac:dyDescent="0.25"/>
    <row r="1500" ht="15.75" hidden="1" x14ac:dyDescent="0.25"/>
    <row r="1501" ht="15.75" hidden="1" x14ac:dyDescent="0.25"/>
    <row r="1502" ht="15.75" hidden="1" x14ac:dyDescent="0.25"/>
    <row r="1503" ht="15.75" hidden="1" x14ac:dyDescent="0.25"/>
    <row r="1504" ht="15.75" hidden="1" x14ac:dyDescent="0.25"/>
    <row r="1505" ht="15.75" hidden="1" x14ac:dyDescent="0.25"/>
    <row r="1506" ht="15.75" hidden="1" x14ac:dyDescent="0.25"/>
    <row r="1507" ht="15.75" hidden="1" x14ac:dyDescent="0.25"/>
    <row r="1508" ht="15.75" hidden="1" x14ac:dyDescent="0.25"/>
    <row r="1509" ht="15.75" hidden="1" x14ac:dyDescent="0.25"/>
    <row r="1510" ht="15.75" hidden="1" x14ac:dyDescent="0.25"/>
    <row r="1511" ht="15.75" hidden="1" x14ac:dyDescent="0.25"/>
    <row r="1512" ht="15.75" hidden="1" x14ac:dyDescent="0.25"/>
    <row r="1513" ht="15.75" hidden="1" x14ac:dyDescent="0.25"/>
    <row r="1514" ht="15.75" hidden="1" x14ac:dyDescent="0.25"/>
    <row r="1515" ht="15.75" hidden="1" x14ac:dyDescent="0.25"/>
    <row r="1516" ht="15.75" hidden="1" x14ac:dyDescent="0.25"/>
    <row r="1517" ht="15.75" hidden="1" x14ac:dyDescent="0.25"/>
    <row r="1518" ht="15.75" hidden="1" x14ac:dyDescent="0.25"/>
    <row r="1519" ht="15.75" hidden="1" x14ac:dyDescent="0.25"/>
    <row r="1520" ht="15.75" hidden="1" x14ac:dyDescent="0.25"/>
    <row r="1521" ht="15.75" hidden="1" x14ac:dyDescent="0.25"/>
    <row r="1522" ht="15.75" hidden="1" x14ac:dyDescent="0.25"/>
    <row r="1523" ht="15.75" hidden="1" x14ac:dyDescent="0.25"/>
    <row r="1524" ht="15.75" hidden="1" x14ac:dyDescent="0.25"/>
    <row r="1525" ht="15.75" hidden="1" x14ac:dyDescent="0.25"/>
    <row r="1526" ht="15.75" hidden="1" x14ac:dyDescent="0.25"/>
    <row r="1527" ht="15.75" hidden="1" x14ac:dyDescent="0.25"/>
    <row r="1528" ht="15.75" hidden="1" x14ac:dyDescent="0.25"/>
    <row r="1529" ht="15.75" hidden="1" x14ac:dyDescent="0.25"/>
    <row r="1530" ht="15.75" hidden="1" x14ac:dyDescent="0.25"/>
    <row r="1531" ht="15.75" hidden="1" x14ac:dyDescent="0.25"/>
    <row r="1532" ht="15.75" hidden="1" x14ac:dyDescent="0.25"/>
    <row r="1533" ht="15.75" hidden="1" x14ac:dyDescent="0.25"/>
    <row r="1534" ht="15.75" hidden="1" x14ac:dyDescent="0.25"/>
    <row r="1535" ht="15.75" hidden="1" x14ac:dyDescent="0.25"/>
    <row r="1536" ht="15.75" hidden="1" x14ac:dyDescent="0.25"/>
    <row r="1537" ht="15.75" hidden="1" x14ac:dyDescent="0.25"/>
    <row r="1538" ht="15.75" hidden="1" x14ac:dyDescent="0.25"/>
    <row r="1539" ht="15.75" hidden="1" x14ac:dyDescent="0.25"/>
    <row r="1540" ht="15.75" hidden="1" x14ac:dyDescent="0.25"/>
    <row r="1541" ht="15.75" hidden="1" x14ac:dyDescent="0.25"/>
    <row r="1542" ht="15.75" hidden="1" x14ac:dyDescent="0.25"/>
    <row r="1543" ht="15.75" hidden="1" x14ac:dyDescent="0.25"/>
    <row r="1544" ht="15.75" hidden="1" x14ac:dyDescent="0.25"/>
    <row r="1545" ht="15.75" hidden="1" x14ac:dyDescent="0.25"/>
    <row r="1546" ht="15.75" hidden="1" x14ac:dyDescent="0.25"/>
    <row r="1547" ht="15.75" hidden="1" x14ac:dyDescent="0.25"/>
    <row r="1548" ht="15.75" hidden="1" x14ac:dyDescent="0.25"/>
    <row r="1549" ht="15.75" hidden="1" x14ac:dyDescent="0.25"/>
    <row r="1550" ht="15.75" hidden="1" x14ac:dyDescent="0.25"/>
    <row r="1551" ht="15.75" hidden="1" x14ac:dyDescent="0.25"/>
    <row r="1552" ht="15.75" hidden="1" x14ac:dyDescent="0.25"/>
    <row r="1553" ht="15.75" hidden="1" x14ac:dyDescent="0.25"/>
    <row r="1554" ht="15.75" hidden="1" x14ac:dyDescent="0.25"/>
    <row r="1555" ht="15.75" hidden="1" x14ac:dyDescent="0.25"/>
    <row r="1556" ht="15.75" hidden="1" x14ac:dyDescent="0.25"/>
    <row r="1557" ht="15.75" hidden="1" x14ac:dyDescent="0.25"/>
    <row r="1558" ht="15.75" hidden="1" x14ac:dyDescent="0.25"/>
    <row r="1559" ht="15.75" hidden="1" x14ac:dyDescent="0.25"/>
    <row r="1560" ht="15.75" hidden="1" x14ac:dyDescent="0.25"/>
    <row r="1561" ht="15.75" hidden="1" x14ac:dyDescent="0.25"/>
    <row r="1562" ht="15.75" hidden="1" x14ac:dyDescent="0.25"/>
    <row r="1563" ht="15.75" hidden="1" x14ac:dyDescent="0.25"/>
    <row r="1564" ht="15.75" hidden="1" x14ac:dyDescent="0.25"/>
    <row r="1565" ht="15.75" hidden="1" x14ac:dyDescent="0.25"/>
    <row r="1566" ht="15.75" hidden="1" x14ac:dyDescent="0.25"/>
    <row r="1567" ht="15.75" hidden="1" x14ac:dyDescent="0.25"/>
    <row r="1568" ht="15.75" hidden="1" x14ac:dyDescent="0.25"/>
    <row r="1569" ht="15.75" hidden="1" x14ac:dyDescent="0.25"/>
    <row r="1570" ht="15.75" hidden="1" x14ac:dyDescent="0.25"/>
    <row r="1571" ht="15.75" hidden="1" x14ac:dyDescent="0.25"/>
    <row r="1572" ht="15.75" hidden="1" x14ac:dyDescent="0.25"/>
    <row r="1573" ht="15.75" hidden="1" x14ac:dyDescent="0.25"/>
    <row r="1574" ht="15.75" hidden="1" x14ac:dyDescent="0.25"/>
    <row r="1575" ht="15.75" hidden="1" x14ac:dyDescent="0.25"/>
    <row r="1576" ht="15.75" hidden="1" x14ac:dyDescent="0.25"/>
    <row r="1577" ht="15.75" hidden="1" x14ac:dyDescent="0.25"/>
    <row r="1578" ht="15.75" hidden="1" x14ac:dyDescent="0.25"/>
    <row r="1579" ht="15.75" hidden="1" x14ac:dyDescent="0.25"/>
    <row r="1580" ht="15.75" hidden="1" x14ac:dyDescent="0.25"/>
    <row r="1581" ht="15.75" hidden="1" x14ac:dyDescent="0.25"/>
    <row r="1582" ht="15.75" hidden="1" x14ac:dyDescent="0.25"/>
    <row r="1583" ht="15.75" hidden="1" x14ac:dyDescent="0.25"/>
    <row r="1584" ht="15.75" hidden="1" x14ac:dyDescent="0.25"/>
    <row r="1585" ht="15.75" hidden="1" x14ac:dyDescent="0.25"/>
    <row r="1586" ht="15.75" hidden="1" x14ac:dyDescent="0.25"/>
    <row r="1587" ht="15.75" hidden="1" x14ac:dyDescent="0.25"/>
    <row r="1588" ht="15.75" hidden="1" x14ac:dyDescent="0.25"/>
    <row r="1589" ht="15.75" hidden="1" x14ac:dyDescent="0.25"/>
    <row r="1590" ht="15.75" hidden="1" x14ac:dyDescent="0.25"/>
    <row r="1591" ht="15.75" hidden="1" x14ac:dyDescent="0.25"/>
    <row r="1592" ht="15.75" hidden="1" x14ac:dyDescent="0.25"/>
    <row r="1593" ht="15.75" hidden="1" x14ac:dyDescent="0.25"/>
    <row r="1594" ht="15.75" hidden="1" x14ac:dyDescent="0.25"/>
    <row r="1595" ht="15.75" hidden="1" x14ac:dyDescent="0.25"/>
    <row r="1596" ht="15.75" hidden="1" x14ac:dyDescent="0.25"/>
    <row r="1597" ht="15.75" hidden="1" x14ac:dyDescent="0.25"/>
    <row r="1598" ht="15.75" hidden="1" x14ac:dyDescent="0.25"/>
    <row r="1599" ht="15.75" hidden="1" x14ac:dyDescent="0.25"/>
    <row r="1600" ht="15.75" hidden="1" x14ac:dyDescent="0.25"/>
    <row r="1601" ht="15.75" hidden="1" x14ac:dyDescent="0.25"/>
    <row r="1602" ht="15.75" hidden="1" x14ac:dyDescent="0.25"/>
    <row r="1603" ht="15.75" hidden="1" x14ac:dyDescent="0.25"/>
    <row r="1604" ht="15.75" hidden="1" x14ac:dyDescent="0.25"/>
    <row r="1605" ht="15.75" hidden="1" x14ac:dyDescent="0.25"/>
    <row r="1606" ht="15.75" hidden="1" x14ac:dyDescent="0.25"/>
    <row r="1607" ht="15.75" hidden="1" x14ac:dyDescent="0.25"/>
    <row r="1608" ht="15.75" hidden="1" x14ac:dyDescent="0.25"/>
    <row r="1609" ht="15.75" hidden="1" x14ac:dyDescent="0.25"/>
    <row r="1610" ht="15.75" hidden="1" x14ac:dyDescent="0.25"/>
    <row r="1611" ht="15.75" hidden="1" x14ac:dyDescent="0.25"/>
    <row r="1612" ht="15.75" hidden="1" x14ac:dyDescent="0.25"/>
    <row r="1613" ht="15.75" hidden="1" x14ac:dyDescent="0.25"/>
    <row r="1614" ht="15.75" hidden="1" x14ac:dyDescent="0.25"/>
    <row r="1615" ht="15.75" hidden="1" x14ac:dyDescent="0.25"/>
    <row r="1616" ht="15.75" hidden="1" x14ac:dyDescent="0.25"/>
    <row r="1617" ht="15.75" hidden="1" x14ac:dyDescent="0.25"/>
    <row r="1618" ht="15.75" hidden="1" x14ac:dyDescent="0.25"/>
    <row r="1619" ht="15.75" hidden="1" x14ac:dyDescent="0.25"/>
    <row r="1620" ht="15.75" hidden="1" x14ac:dyDescent="0.25"/>
    <row r="1621" ht="15.75" hidden="1" x14ac:dyDescent="0.25"/>
    <row r="1622" ht="15.75" hidden="1" x14ac:dyDescent="0.25"/>
    <row r="1623" ht="15.75" hidden="1" x14ac:dyDescent="0.25"/>
    <row r="1624" ht="15.75" hidden="1" x14ac:dyDescent="0.25"/>
    <row r="1625" ht="15.75" hidden="1" x14ac:dyDescent="0.25"/>
    <row r="1626" ht="15.75" hidden="1" x14ac:dyDescent="0.25"/>
    <row r="1627" ht="15.75" hidden="1" x14ac:dyDescent="0.25"/>
    <row r="1628" ht="15.75" hidden="1" x14ac:dyDescent="0.25"/>
    <row r="1629" ht="15.75" hidden="1" x14ac:dyDescent="0.25"/>
    <row r="1630" ht="15.75" hidden="1" x14ac:dyDescent="0.25"/>
    <row r="1631" ht="15.75" hidden="1" x14ac:dyDescent="0.25"/>
    <row r="1632" ht="15.75" hidden="1" x14ac:dyDescent="0.25"/>
    <row r="1633" ht="15.75" hidden="1" x14ac:dyDescent="0.25"/>
    <row r="1634" ht="15.75" hidden="1" x14ac:dyDescent="0.25"/>
    <row r="1635" ht="15.75" hidden="1" x14ac:dyDescent="0.25"/>
    <row r="1636" ht="15.75" hidden="1" x14ac:dyDescent="0.25"/>
    <row r="1637" ht="15.75" hidden="1" x14ac:dyDescent="0.25"/>
    <row r="1638" ht="15.75" hidden="1" x14ac:dyDescent="0.25"/>
    <row r="1639" ht="15.75" hidden="1" x14ac:dyDescent="0.25"/>
    <row r="1640" ht="15.75" hidden="1" x14ac:dyDescent="0.25"/>
    <row r="1641" ht="15.75" hidden="1" x14ac:dyDescent="0.25"/>
    <row r="1642" ht="15.75" hidden="1" x14ac:dyDescent="0.25"/>
    <row r="1643" ht="15.75" hidden="1" x14ac:dyDescent="0.25"/>
    <row r="1644" ht="15.75" hidden="1" x14ac:dyDescent="0.25"/>
    <row r="1645" ht="15.75" hidden="1" x14ac:dyDescent="0.25"/>
    <row r="1646" ht="15.75" hidden="1" x14ac:dyDescent="0.25"/>
    <row r="1647" ht="15.75" hidden="1" x14ac:dyDescent="0.25"/>
    <row r="1648" ht="15.75" hidden="1" x14ac:dyDescent="0.25"/>
    <row r="1649" ht="15.75" hidden="1" x14ac:dyDescent="0.25"/>
    <row r="1650" ht="15.75" hidden="1" x14ac:dyDescent="0.25"/>
    <row r="1651" ht="15.75" hidden="1" x14ac:dyDescent="0.25"/>
    <row r="1652" ht="15.75" hidden="1" x14ac:dyDescent="0.25"/>
    <row r="1653" ht="15.75" hidden="1" x14ac:dyDescent="0.25"/>
    <row r="1654" ht="15.75" hidden="1" x14ac:dyDescent="0.25"/>
    <row r="1655" ht="15.75" hidden="1" x14ac:dyDescent="0.25"/>
    <row r="1656" ht="15.75" hidden="1" x14ac:dyDescent="0.25"/>
    <row r="1657" ht="15.75" hidden="1" x14ac:dyDescent="0.25"/>
    <row r="1658" ht="15.75" hidden="1" x14ac:dyDescent="0.25"/>
    <row r="1659" ht="15.75" hidden="1" x14ac:dyDescent="0.25"/>
    <row r="1660" ht="15.75" hidden="1" x14ac:dyDescent="0.25"/>
    <row r="1661" ht="15.75" hidden="1" x14ac:dyDescent="0.25"/>
    <row r="1662" ht="15.75" hidden="1" x14ac:dyDescent="0.25"/>
    <row r="1663" ht="15.75" hidden="1" x14ac:dyDescent="0.25"/>
    <row r="1664" ht="15.75" hidden="1" x14ac:dyDescent="0.25"/>
    <row r="1665" ht="15.75" hidden="1" x14ac:dyDescent="0.25"/>
    <row r="1666" ht="15.75" hidden="1" x14ac:dyDescent="0.25"/>
    <row r="1667" ht="15.75" hidden="1" x14ac:dyDescent="0.25"/>
    <row r="1668" ht="15.75" hidden="1" x14ac:dyDescent="0.25"/>
    <row r="1669" ht="15.75" hidden="1" x14ac:dyDescent="0.25"/>
    <row r="1670" ht="15.75" hidden="1" x14ac:dyDescent="0.25"/>
    <row r="1671" ht="15.75" hidden="1" x14ac:dyDescent="0.25"/>
    <row r="1672" ht="15.75" hidden="1" x14ac:dyDescent="0.25"/>
    <row r="1673" ht="15.75" hidden="1" x14ac:dyDescent="0.25"/>
    <row r="1674" ht="15.75" hidden="1" x14ac:dyDescent="0.25"/>
    <row r="1675" ht="15.75" hidden="1" x14ac:dyDescent="0.25"/>
    <row r="1676" ht="15.75" hidden="1" x14ac:dyDescent="0.25"/>
    <row r="1677" ht="15.75" hidden="1" x14ac:dyDescent="0.25"/>
    <row r="1678" ht="15.75" hidden="1" x14ac:dyDescent="0.25"/>
    <row r="1679" ht="15.75" hidden="1" x14ac:dyDescent="0.25"/>
    <row r="1680" ht="15.75" hidden="1" x14ac:dyDescent="0.25"/>
    <row r="1681" ht="15.75" hidden="1" x14ac:dyDescent="0.25"/>
    <row r="1682" ht="15.75" hidden="1" x14ac:dyDescent="0.25"/>
    <row r="1683" ht="15.75" hidden="1" x14ac:dyDescent="0.25"/>
    <row r="1684" ht="15.75" hidden="1" x14ac:dyDescent="0.25"/>
    <row r="1685" ht="15.75" hidden="1" x14ac:dyDescent="0.25"/>
    <row r="1686" ht="15.75" hidden="1" x14ac:dyDescent="0.25"/>
    <row r="1687" ht="15.75" hidden="1" x14ac:dyDescent="0.25"/>
    <row r="1688" ht="15.75" hidden="1" x14ac:dyDescent="0.25"/>
    <row r="1689" ht="15.75" hidden="1" x14ac:dyDescent="0.25"/>
    <row r="1690" ht="15.75" hidden="1" x14ac:dyDescent="0.25"/>
    <row r="1691" ht="15.75" hidden="1" x14ac:dyDescent="0.25"/>
    <row r="1692" ht="15.75" hidden="1" x14ac:dyDescent="0.25"/>
    <row r="1693" ht="15.75" hidden="1" x14ac:dyDescent="0.25"/>
    <row r="1694" ht="15.75" hidden="1" x14ac:dyDescent="0.25"/>
    <row r="1695" ht="15.75" hidden="1" x14ac:dyDescent="0.25"/>
    <row r="1696" ht="15.75" hidden="1" x14ac:dyDescent="0.25"/>
    <row r="1697" ht="15.75" hidden="1" x14ac:dyDescent="0.25"/>
    <row r="1698" ht="15.75" hidden="1" x14ac:dyDescent="0.25"/>
    <row r="1699" ht="15.75" hidden="1" x14ac:dyDescent="0.25"/>
    <row r="1700" ht="15.75" hidden="1" x14ac:dyDescent="0.25"/>
    <row r="1701" ht="15.75" hidden="1" x14ac:dyDescent="0.25"/>
    <row r="1702" ht="15.75" hidden="1" x14ac:dyDescent="0.25"/>
    <row r="1703" ht="15.75" hidden="1" x14ac:dyDescent="0.25"/>
    <row r="1704" ht="15.75" hidden="1" x14ac:dyDescent="0.25"/>
    <row r="1705" ht="15.75" hidden="1" x14ac:dyDescent="0.25"/>
    <row r="1706" ht="15.75" hidden="1" x14ac:dyDescent="0.25"/>
    <row r="1707" ht="15.75" hidden="1" x14ac:dyDescent="0.25"/>
    <row r="1708" ht="15.75" hidden="1" x14ac:dyDescent="0.25"/>
    <row r="1709" ht="15.75" hidden="1" x14ac:dyDescent="0.25"/>
    <row r="1710" ht="15.75" hidden="1" x14ac:dyDescent="0.25"/>
    <row r="1711" ht="15.75" hidden="1" x14ac:dyDescent="0.25"/>
    <row r="1712" ht="15.75" hidden="1" x14ac:dyDescent="0.25"/>
    <row r="1713" ht="15.75" hidden="1" x14ac:dyDescent="0.25"/>
    <row r="1714" ht="15.75" hidden="1" x14ac:dyDescent="0.25"/>
    <row r="1715" ht="15.75" hidden="1" x14ac:dyDescent="0.25"/>
    <row r="1716" ht="15.75" hidden="1" x14ac:dyDescent="0.25"/>
    <row r="1717" ht="15.75" hidden="1" x14ac:dyDescent="0.25"/>
    <row r="1718" ht="15.75" hidden="1" x14ac:dyDescent="0.25"/>
    <row r="1719" ht="15.75" hidden="1" x14ac:dyDescent="0.25"/>
    <row r="1720" ht="15.75" hidden="1" x14ac:dyDescent="0.25"/>
    <row r="1721" ht="15.75" hidden="1" x14ac:dyDescent="0.25"/>
    <row r="1722" ht="15.75" hidden="1" x14ac:dyDescent="0.25"/>
    <row r="1723" ht="15.75" hidden="1" x14ac:dyDescent="0.25"/>
    <row r="1724" ht="15.75" hidden="1" x14ac:dyDescent="0.25"/>
    <row r="1725" ht="15.75" hidden="1" x14ac:dyDescent="0.25"/>
    <row r="1726" ht="15.75" hidden="1" x14ac:dyDescent="0.25"/>
    <row r="1727" ht="15.75" hidden="1" x14ac:dyDescent="0.25"/>
    <row r="1728" ht="15.75" hidden="1" x14ac:dyDescent="0.25"/>
    <row r="1729" ht="15.75" hidden="1" x14ac:dyDescent="0.25"/>
    <row r="1730" ht="15.75" hidden="1" x14ac:dyDescent="0.25"/>
    <row r="1731" ht="15.75" hidden="1" x14ac:dyDescent="0.25"/>
    <row r="1732" ht="15.75" hidden="1" x14ac:dyDescent="0.25"/>
    <row r="1733" ht="15.75" hidden="1" x14ac:dyDescent="0.25"/>
    <row r="1734" ht="15.75" hidden="1" x14ac:dyDescent="0.25"/>
    <row r="1735" ht="15.75" hidden="1" x14ac:dyDescent="0.25"/>
    <row r="1736" ht="15.75" hidden="1" x14ac:dyDescent="0.25"/>
    <row r="1737" ht="15.75" hidden="1" x14ac:dyDescent="0.25"/>
    <row r="1738" ht="15.75" hidden="1" x14ac:dyDescent="0.25"/>
    <row r="1739" ht="15.75" hidden="1" x14ac:dyDescent="0.25"/>
    <row r="1740" ht="15.75" hidden="1" x14ac:dyDescent="0.25"/>
    <row r="1741" ht="15.75" hidden="1" x14ac:dyDescent="0.25"/>
    <row r="1742" ht="15.75" hidden="1" x14ac:dyDescent="0.25"/>
    <row r="1743" ht="15.75" hidden="1" x14ac:dyDescent="0.25"/>
    <row r="1744" ht="15.75" hidden="1" x14ac:dyDescent="0.25"/>
    <row r="1745" ht="15.75" hidden="1" x14ac:dyDescent="0.25"/>
    <row r="1746" ht="15.75" hidden="1" x14ac:dyDescent="0.25"/>
    <row r="1747" ht="15.75" hidden="1" x14ac:dyDescent="0.25"/>
    <row r="1748" ht="15.75" hidden="1" x14ac:dyDescent="0.25"/>
    <row r="1749" ht="15.75" hidden="1" x14ac:dyDescent="0.25"/>
    <row r="1750" ht="15.75" hidden="1" x14ac:dyDescent="0.25"/>
    <row r="1751" ht="15.75" hidden="1" x14ac:dyDescent="0.25"/>
    <row r="1752" ht="15.75" hidden="1" x14ac:dyDescent="0.25"/>
    <row r="1753" ht="15.75" hidden="1" x14ac:dyDescent="0.25"/>
    <row r="1754" ht="15.75" hidden="1" x14ac:dyDescent="0.25"/>
    <row r="1755" ht="15.75" hidden="1" x14ac:dyDescent="0.25"/>
    <row r="1756" ht="15.75" hidden="1" x14ac:dyDescent="0.25"/>
    <row r="1757" ht="15.75" hidden="1" x14ac:dyDescent="0.25"/>
    <row r="1758" ht="15.75" hidden="1" x14ac:dyDescent="0.25"/>
    <row r="1759" ht="15.75" hidden="1" x14ac:dyDescent="0.25"/>
    <row r="1760" ht="15.75" hidden="1" x14ac:dyDescent="0.25"/>
    <row r="1761" ht="15.75" hidden="1" x14ac:dyDescent="0.25"/>
    <row r="1762" ht="15.75" hidden="1" x14ac:dyDescent="0.25"/>
    <row r="1763" ht="15.75" hidden="1" x14ac:dyDescent="0.25"/>
    <row r="1764" ht="15.75" hidden="1" x14ac:dyDescent="0.25"/>
    <row r="1765" ht="15.75" hidden="1" x14ac:dyDescent="0.25"/>
    <row r="1766" ht="15.75" hidden="1" x14ac:dyDescent="0.25"/>
    <row r="1767" ht="15.75" hidden="1" x14ac:dyDescent="0.25"/>
    <row r="1768" ht="15.75" hidden="1" x14ac:dyDescent="0.25"/>
    <row r="1769" ht="15.75" hidden="1" x14ac:dyDescent="0.25"/>
    <row r="1770" ht="15.75" hidden="1" x14ac:dyDescent="0.25"/>
    <row r="1771" ht="15.75" hidden="1" x14ac:dyDescent="0.25"/>
    <row r="1772" ht="15.75" hidden="1" x14ac:dyDescent="0.25"/>
    <row r="1773" ht="15.75" hidden="1" x14ac:dyDescent="0.25"/>
    <row r="1774" ht="15.75" hidden="1" x14ac:dyDescent="0.25"/>
    <row r="1775" ht="15.75" hidden="1" x14ac:dyDescent="0.25"/>
    <row r="1776" ht="15.75" hidden="1" x14ac:dyDescent="0.25"/>
    <row r="1777" ht="15.75" hidden="1" x14ac:dyDescent="0.25"/>
    <row r="1778" ht="15.75" hidden="1" x14ac:dyDescent="0.25"/>
    <row r="1779" ht="15.75" hidden="1" x14ac:dyDescent="0.25"/>
    <row r="1780" ht="15.75" hidden="1" x14ac:dyDescent="0.25"/>
    <row r="1781" ht="15.75" hidden="1" x14ac:dyDescent="0.25"/>
    <row r="1782" ht="15.75" hidden="1" x14ac:dyDescent="0.25"/>
    <row r="1783" ht="15.75" hidden="1" x14ac:dyDescent="0.25"/>
    <row r="1784" ht="15.75" hidden="1" x14ac:dyDescent="0.25"/>
    <row r="1785" ht="15.75" hidden="1" x14ac:dyDescent="0.25"/>
    <row r="1786" ht="15.75" hidden="1" x14ac:dyDescent="0.25"/>
    <row r="1787" ht="15.75" hidden="1" x14ac:dyDescent="0.25"/>
    <row r="1788" ht="15.75" hidden="1" x14ac:dyDescent="0.25"/>
    <row r="1789" ht="15.75" hidden="1" x14ac:dyDescent="0.25"/>
    <row r="1790" ht="15.75" hidden="1" x14ac:dyDescent="0.25"/>
    <row r="1791" ht="15.75" hidden="1" x14ac:dyDescent="0.25"/>
    <row r="1792" ht="15.75" hidden="1" x14ac:dyDescent="0.25"/>
    <row r="1793" ht="15.75" hidden="1" x14ac:dyDescent="0.25"/>
    <row r="1794" ht="15.75" hidden="1" x14ac:dyDescent="0.25"/>
    <row r="1795" ht="15.75" hidden="1" x14ac:dyDescent="0.25"/>
    <row r="1796" ht="15.75" hidden="1" x14ac:dyDescent="0.25"/>
    <row r="1797" ht="15.75" hidden="1" x14ac:dyDescent="0.25"/>
    <row r="1798" ht="15.75" hidden="1" x14ac:dyDescent="0.25"/>
    <row r="1799" ht="15.75" hidden="1" x14ac:dyDescent="0.25"/>
    <row r="1800" ht="15.75" hidden="1" x14ac:dyDescent="0.25"/>
    <row r="1801" ht="15.75" hidden="1" x14ac:dyDescent="0.25"/>
    <row r="1802" ht="15.75" hidden="1" x14ac:dyDescent="0.25"/>
    <row r="1803" ht="15.75" hidden="1" x14ac:dyDescent="0.25"/>
    <row r="1804" ht="15.75" hidden="1" x14ac:dyDescent="0.25"/>
    <row r="1805" ht="15.75" hidden="1" x14ac:dyDescent="0.25"/>
    <row r="1806" ht="15.75" hidden="1" x14ac:dyDescent="0.25"/>
    <row r="1807" ht="15.75" hidden="1" x14ac:dyDescent="0.25"/>
    <row r="1808" ht="15.75" hidden="1" x14ac:dyDescent="0.25"/>
    <row r="1809" ht="15.75" hidden="1" x14ac:dyDescent="0.25"/>
    <row r="1810" ht="15.75" hidden="1" x14ac:dyDescent="0.25"/>
    <row r="1811" ht="15.75" hidden="1" x14ac:dyDescent="0.25"/>
    <row r="1812" ht="15.75" hidden="1" x14ac:dyDescent="0.25"/>
    <row r="1813" ht="15.75" hidden="1" x14ac:dyDescent="0.25"/>
    <row r="1814" ht="15.75" hidden="1" x14ac:dyDescent="0.25"/>
    <row r="1815" ht="15.75" hidden="1" x14ac:dyDescent="0.25"/>
    <row r="1816" ht="15.75" hidden="1" x14ac:dyDescent="0.25"/>
    <row r="1817" ht="15.75" hidden="1" x14ac:dyDescent="0.25"/>
    <row r="1818" ht="15.75" hidden="1" x14ac:dyDescent="0.25"/>
    <row r="1819" ht="15.75" hidden="1" x14ac:dyDescent="0.25"/>
    <row r="1820" ht="15.75" hidden="1" x14ac:dyDescent="0.25"/>
    <row r="1821" ht="15.75" hidden="1" x14ac:dyDescent="0.25"/>
    <row r="1822" ht="15.75" hidden="1" x14ac:dyDescent="0.25"/>
    <row r="1823" ht="15.75" hidden="1" x14ac:dyDescent="0.25"/>
    <row r="1824" ht="15.75" hidden="1" x14ac:dyDescent="0.25"/>
    <row r="1825" ht="15.75" hidden="1" x14ac:dyDescent="0.25"/>
    <row r="1826" ht="15.75" hidden="1" x14ac:dyDescent="0.25"/>
    <row r="1827" ht="15.75" hidden="1" x14ac:dyDescent="0.25"/>
    <row r="1828" ht="15.75" hidden="1" x14ac:dyDescent="0.25"/>
    <row r="1829" ht="15.75" hidden="1" x14ac:dyDescent="0.25"/>
    <row r="1830" ht="15.75" hidden="1" x14ac:dyDescent="0.25"/>
    <row r="1831" ht="15.75" hidden="1" x14ac:dyDescent="0.25"/>
    <row r="1832" ht="15.75" hidden="1" x14ac:dyDescent="0.25"/>
    <row r="1833" ht="15.75" hidden="1" x14ac:dyDescent="0.25"/>
    <row r="1834" ht="15.75" hidden="1" x14ac:dyDescent="0.25"/>
    <row r="1835" ht="15.75" hidden="1" x14ac:dyDescent="0.25"/>
    <row r="1836" ht="15.75" hidden="1" x14ac:dyDescent="0.25"/>
    <row r="1837" ht="15.75" hidden="1" x14ac:dyDescent="0.25"/>
    <row r="1838" ht="15.75" hidden="1" x14ac:dyDescent="0.25"/>
    <row r="1839" ht="15.75" hidden="1" x14ac:dyDescent="0.25"/>
    <row r="1840" ht="15.75" hidden="1" x14ac:dyDescent="0.25"/>
    <row r="1841" ht="15.75" hidden="1" x14ac:dyDescent="0.25"/>
    <row r="1842" ht="15.75" hidden="1" x14ac:dyDescent="0.25"/>
    <row r="1843" ht="15.75" hidden="1" x14ac:dyDescent="0.25"/>
    <row r="1844" ht="15.75" hidden="1" x14ac:dyDescent="0.25"/>
    <row r="1845" ht="15.75" hidden="1" x14ac:dyDescent="0.25"/>
    <row r="1846" ht="15.75" hidden="1" x14ac:dyDescent="0.25"/>
    <row r="1847" ht="15.75" hidden="1" x14ac:dyDescent="0.25"/>
    <row r="1848" ht="15.75" hidden="1" x14ac:dyDescent="0.25"/>
    <row r="1849" ht="15.75" hidden="1" x14ac:dyDescent="0.25"/>
    <row r="1850" ht="15.75" hidden="1" x14ac:dyDescent="0.25"/>
    <row r="1851" ht="15.75" hidden="1" x14ac:dyDescent="0.25"/>
    <row r="1852" ht="15.75" hidden="1" x14ac:dyDescent="0.25"/>
    <row r="1853" ht="15.75" hidden="1" x14ac:dyDescent="0.25"/>
    <row r="1854" ht="15.75" hidden="1" x14ac:dyDescent="0.25"/>
    <row r="1855" ht="15.75" hidden="1" x14ac:dyDescent="0.25"/>
    <row r="1856" ht="15.75" hidden="1" x14ac:dyDescent="0.25"/>
    <row r="1857" ht="15.75" hidden="1" x14ac:dyDescent="0.25"/>
    <row r="1858" ht="15.75" hidden="1" x14ac:dyDescent="0.25"/>
    <row r="1859" ht="15.75" hidden="1" x14ac:dyDescent="0.25"/>
    <row r="1860" ht="15.75" hidden="1" x14ac:dyDescent="0.25"/>
    <row r="1861" ht="15.75" hidden="1" x14ac:dyDescent="0.25"/>
    <row r="1862" ht="15.75" hidden="1" x14ac:dyDescent="0.25"/>
    <row r="1863" ht="15.75" hidden="1" x14ac:dyDescent="0.25"/>
    <row r="1864" ht="15.75" hidden="1" x14ac:dyDescent="0.25"/>
    <row r="1865" ht="15.75" hidden="1" x14ac:dyDescent="0.25"/>
    <row r="1866" ht="15.75" hidden="1" x14ac:dyDescent="0.25"/>
    <row r="1867" ht="15.75" hidden="1" x14ac:dyDescent="0.25"/>
    <row r="1868" ht="15.75" hidden="1" x14ac:dyDescent="0.25"/>
    <row r="1869" ht="15.75" hidden="1" x14ac:dyDescent="0.25"/>
    <row r="1870" ht="15.75" hidden="1" x14ac:dyDescent="0.25"/>
    <row r="1871" ht="15.75" hidden="1" x14ac:dyDescent="0.25"/>
    <row r="1872" ht="15.75" hidden="1" x14ac:dyDescent="0.25"/>
    <row r="1873" ht="15.75" hidden="1" x14ac:dyDescent="0.25"/>
    <row r="1874" ht="15.75" hidden="1" x14ac:dyDescent="0.25"/>
    <row r="1875" ht="15.75" hidden="1" x14ac:dyDescent="0.25"/>
    <row r="1876" ht="15.75" hidden="1" x14ac:dyDescent="0.25"/>
    <row r="1877" ht="15.75" hidden="1" x14ac:dyDescent="0.25"/>
    <row r="1878" ht="15.75" hidden="1" x14ac:dyDescent="0.25"/>
    <row r="1879" ht="15.75" hidden="1" x14ac:dyDescent="0.25"/>
    <row r="1880" ht="15.75" hidden="1" x14ac:dyDescent="0.25"/>
    <row r="1881" ht="15.75" hidden="1" x14ac:dyDescent="0.25"/>
    <row r="1882" ht="15.75" hidden="1" x14ac:dyDescent="0.25"/>
    <row r="1883" ht="15.75" hidden="1" x14ac:dyDescent="0.25"/>
    <row r="1884" ht="15.75" hidden="1" x14ac:dyDescent="0.25"/>
    <row r="1885" ht="15.75" hidden="1" x14ac:dyDescent="0.25"/>
    <row r="1886" ht="15.75" hidden="1" x14ac:dyDescent="0.25"/>
    <row r="1887" ht="15.75" hidden="1" x14ac:dyDescent="0.25"/>
    <row r="1888" ht="15.75" hidden="1" x14ac:dyDescent="0.25"/>
    <row r="1889" ht="15.75" hidden="1" x14ac:dyDescent="0.25"/>
    <row r="1890" ht="15.75" hidden="1" x14ac:dyDescent="0.25"/>
    <row r="1891" ht="15.75" hidden="1" x14ac:dyDescent="0.25"/>
    <row r="1892" ht="15.75" hidden="1" x14ac:dyDescent="0.25"/>
    <row r="1893" ht="15.75" hidden="1" x14ac:dyDescent="0.25"/>
    <row r="1894" ht="15.75" hidden="1" x14ac:dyDescent="0.25"/>
    <row r="1895" ht="15.75" hidden="1" x14ac:dyDescent="0.25"/>
    <row r="1896" ht="15.75" hidden="1" x14ac:dyDescent="0.25"/>
    <row r="1897" ht="15.75" hidden="1" x14ac:dyDescent="0.25"/>
    <row r="1898" ht="15.75" hidden="1" x14ac:dyDescent="0.25"/>
    <row r="1899" ht="15.75" hidden="1" x14ac:dyDescent="0.25"/>
    <row r="1900" ht="15.75" hidden="1" x14ac:dyDescent="0.25"/>
    <row r="1901" ht="15.75" hidden="1" x14ac:dyDescent="0.25"/>
    <row r="1902" ht="15.75" hidden="1" x14ac:dyDescent="0.25"/>
    <row r="1903" ht="15.75" hidden="1" x14ac:dyDescent="0.25"/>
    <row r="1904" ht="15.75" hidden="1" x14ac:dyDescent="0.25"/>
    <row r="1905" ht="15.75" hidden="1" x14ac:dyDescent="0.25"/>
    <row r="1906" ht="15.75" hidden="1" x14ac:dyDescent="0.25"/>
    <row r="1907" ht="15.75" hidden="1" x14ac:dyDescent="0.25"/>
    <row r="1908" ht="15.75" hidden="1" x14ac:dyDescent="0.25"/>
    <row r="1909" ht="15.75" hidden="1" x14ac:dyDescent="0.25"/>
    <row r="1910" ht="15.75" hidden="1" x14ac:dyDescent="0.25"/>
    <row r="1911" ht="15.75" hidden="1" x14ac:dyDescent="0.25"/>
    <row r="1912" ht="15.75" hidden="1" x14ac:dyDescent="0.25"/>
    <row r="1913" ht="15.75" hidden="1" x14ac:dyDescent="0.25"/>
    <row r="1914" ht="15.75" hidden="1" x14ac:dyDescent="0.25"/>
    <row r="1915" ht="15.75" hidden="1" x14ac:dyDescent="0.25"/>
    <row r="1916" ht="15.75" hidden="1" x14ac:dyDescent="0.25"/>
    <row r="1917" ht="15.75" hidden="1" x14ac:dyDescent="0.25"/>
    <row r="1918" ht="15.75" hidden="1" x14ac:dyDescent="0.25"/>
    <row r="1919" ht="15.75" hidden="1" x14ac:dyDescent="0.25"/>
    <row r="1920" ht="15.75" hidden="1" x14ac:dyDescent="0.25"/>
    <row r="1921" ht="15.75" hidden="1" x14ac:dyDescent="0.25"/>
    <row r="1922" ht="15.75" hidden="1" x14ac:dyDescent="0.25"/>
    <row r="1923" ht="15.75" hidden="1" x14ac:dyDescent="0.25"/>
    <row r="1924" ht="15.75" hidden="1" x14ac:dyDescent="0.25"/>
    <row r="1925" ht="15.75" hidden="1" x14ac:dyDescent="0.25"/>
    <row r="1926" ht="15.75" hidden="1" x14ac:dyDescent="0.25"/>
    <row r="1927" ht="15.75" hidden="1" x14ac:dyDescent="0.25"/>
    <row r="1928" ht="15.75" hidden="1" x14ac:dyDescent="0.25"/>
    <row r="1929" ht="15.75" hidden="1" x14ac:dyDescent="0.25"/>
    <row r="1930" ht="15.75" hidden="1" x14ac:dyDescent="0.25"/>
    <row r="1931" ht="15.75" hidden="1" x14ac:dyDescent="0.25"/>
    <row r="1932" ht="15.75" hidden="1" x14ac:dyDescent="0.25"/>
    <row r="1933" ht="15.75" hidden="1" x14ac:dyDescent="0.25"/>
    <row r="1934" ht="15.75" hidden="1" x14ac:dyDescent="0.25"/>
    <row r="1935" ht="15.75" hidden="1" x14ac:dyDescent="0.25"/>
    <row r="1936" ht="15.75" hidden="1" x14ac:dyDescent="0.25"/>
    <row r="1937" ht="15.75" hidden="1" x14ac:dyDescent="0.25"/>
    <row r="1938" ht="15.75" hidden="1" x14ac:dyDescent="0.25"/>
    <row r="1939" ht="15.75" hidden="1" x14ac:dyDescent="0.25"/>
    <row r="1940" ht="15.75" hidden="1" x14ac:dyDescent="0.25"/>
    <row r="1941" ht="15.75" hidden="1" x14ac:dyDescent="0.25"/>
    <row r="1942" ht="15.75" hidden="1" x14ac:dyDescent="0.25"/>
    <row r="1943" ht="15.75" hidden="1" x14ac:dyDescent="0.25"/>
    <row r="1944" ht="15.75" hidden="1" x14ac:dyDescent="0.25"/>
    <row r="1945" ht="15.75" hidden="1" x14ac:dyDescent="0.25"/>
    <row r="1946" ht="15.75" hidden="1" x14ac:dyDescent="0.25"/>
    <row r="1947" ht="15.75" hidden="1" x14ac:dyDescent="0.25"/>
    <row r="1948" ht="15.75" hidden="1" x14ac:dyDescent="0.25"/>
    <row r="1949" ht="15.75" hidden="1" x14ac:dyDescent="0.25"/>
    <row r="1950" ht="15.75" hidden="1" x14ac:dyDescent="0.25"/>
    <row r="1951" ht="15.75" hidden="1" x14ac:dyDescent="0.25"/>
    <row r="1952" ht="15.75" hidden="1" x14ac:dyDescent="0.25"/>
    <row r="1953" ht="15.75" hidden="1" x14ac:dyDescent="0.25"/>
    <row r="1954" ht="15.75" hidden="1" x14ac:dyDescent="0.25"/>
    <row r="1955" ht="15.75" hidden="1" x14ac:dyDescent="0.25"/>
    <row r="1956" ht="15.75" hidden="1" x14ac:dyDescent="0.25"/>
    <row r="1957" ht="15.75" hidden="1" x14ac:dyDescent="0.25"/>
    <row r="1958" ht="15.75" hidden="1" x14ac:dyDescent="0.25"/>
    <row r="1959" ht="15.75" hidden="1" x14ac:dyDescent="0.25"/>
    <row r="1960" ht="15.75" hidden="1" x14ac:dyDescent="0.25"/>
    <row r="1961" ht="15.75" hidden="1" x14ac:dyDescent="0.25"/>
    <row r="1962" ht="15.75" hidden="1" x14ac:dyDescent="0.25"/>
    <row r="1963" ht="15.75" hidden="1" x14ac:dyDescent="0.25"/>
    <row r="1964" ht="15.75" hidden="1" x14ac:dyDescent="0.25"/>
    <row r="1965" ht="15.75" hidden="1" x14ac:dyDescent="0.25"/>
    <row r="1966" ht="15.75" hidden="1" x14ac:dyDescent="0.25"/>
    <row r="1967" ht="15.75" hidden="1" x14ac:dyDescent="0.25"/>
    <row r="1968" ht="15.75" hidden="1" x14ac:dyDescent="0.25"/>
    <row r="1969" ht="15.75" hidden="1" x14ac:dyDescent="0.25"/>
    <row r="1970" ht="15.75" hidden="1" x14ac:dyDescent="0.25"/>
    <row r="1971" ht="15.75" hidden="1" x14ac:dyDescent="0.25"/>
    <row r="1972" ht="15.75" hidden="1" x14ac:dyDescent="0.25"/>
    <row r="1973" ht="15.75" hidden="1" x14ac:dyDescent="0.25"/>
    <row r="1974" ht="15.75" hidden="1" x14ac:dyDescent="0.25"/>
    <row r="1975" ht="15.75" hidden="1" x14ac:dyDescent="0.25"/>
    <row r="1976" ht="15.75" hidden="1" x14ac:dyDescent="0.25"/>
    <row r="1977" ht="15.75" hidden="1" x14ac:dyDescent="0.25"/>
    <row r="1978" ht="15.75" hidden="1" x14ac:dyDescent="0.25"/>
    <row r="1979" ht="15.75" hidden="1" x14ac:dyDescent="0.25"/>
    <row r="1980" ht="15.75" hidden="1" x14ac:dyDescent="0.25"/>
    <row r="1981" ht="15.75" hidden="1" x14ac:dyDescent="0.25"/>
    <row r="1982" ht="15.75" hidden="1" x14ac:dyDescent="0.25"/>
    <row r="1983" ht="15.75" hidden="1" x14ac:dyDescent="0.25"/>
    <row r="1984" ht="15.75" hidden="1" x14ac:dyDescent="0.25"/>
    <row r="1985" ht="15.75" hidden="1" x14ac:dyDescent="0.25"/>
    <row r="1986" ht="15.75" hidden="1" x14ac:dyDescent="0.25"/>
    <row r="1987" ht="15.75" hidden="1" x14ac:dyDescent="0.25"/>
    <row r="1988" ht="15.75" hidden="1" x14ac:dyDescent="0.25"/>
    <row r="1989" ht="15.75" hidden="1" x14ac:dyDescent="0.25"/>
    <row r="1990" ht="15.75" hidden="1" x14ac:dyDescent="0.25"/>
    <row r="1991" ht="15.75" hidden="1" x14ac:dyDescent="0.25"/>
    <row r="1992" ht="15.75" hidden="1" x14ac:dyDescent="0.25"/>
    <row r="1993" ht="15.75" hidden="1" x14ac:dyDescent="0.25"/>
    <row r="1994" ht="15.75" hidden="1" x14ac:dyDescent="0.25"/>
    <row r="1995" ht="15.75" hidden="1" x14ac:dyDescent="0.25"/>
    <row r="1996" ht="15.75" hidden="1" x14ac:dyDescent="0.25"/>
    <row r="1997" ht="15.75" hidden="1" x14ac:dyDescent="0.25"/>
    <row r="1998" ht="15.75" hidden="1" x14ac:dyDescent="0.25"/>
    <row r="1999" ht="15.75" hidden="1" x14ac:dyDescent="0.25"/>
    <row r="2000" ht="15.75" hidden="1" x14ac:dyDescent="0.25"/>
    <row r="2001" ht="15.75" hidden="1" x14ac:dyDescent="0.25"/>
    <row r="2002" ht="15.75" hidden="1" x14ac:dyDescent="0.25"/>
    <row r="2003" ht="15.75" hidden="1" x14ac:dyDescent="0.25"/>
    <row r="2004" ht="15.75" hidden="1" x14ac:dyDescent="0.25"/>
    <row r="2005" ht="15.75" hidden="1" x14ac:dyDescent="0.25"/>
    <row r="2006" ht="15.75" hidden="1" x14ac:dyDescent="0.25"/>
    <row r="2007" ht="15.75" hidden="1" x14ac:dyDescent="0.25"/>
    <row r="2008" ht="15.75" hidden="1" x14ac:dyDescent="0.25"/>
    <row r="2009" ht="15.75" hidden="1" x14ac:dyDescent="0.25"/>
    <row r="2010" ht="15.75" hidden="1" x14ac:dyDescent="0.25"/>
    <row r="2011" ht="15.75" hidden="1" x14ac:dyDescent="0.25"/>
    <row r="2012" ht="15.75" hidden="1" x14ac:dyDescent="0.25"/>
    <row r="2013" ht="15.75" hidden="1" x14ac:dyDescent="0.25"/>
    <row r="2014" ht="15.75" hidden="1" x14ac:dyDescent="0.25"/>
    <row r="2015" ht="15.75" hidden="1" x14ac:dyDescent="0.25"/>
    <row r="2016" ht="15.75" hidden="1" x14ac:dyDescent="0.25"/>
    <row r="2017" ht="15.75" hidden="1" x14ac:dyDescent="0.25"/>
    <row r="2018" ht="15.75" hidden="1" x14ac:dyDescent="0.25"/>
    <row r="2019" ht="15.75" hidden="1" x14ac:dyDescent="0.25"/>
    <row r="2020" ht="15.75" hidden="1" x14ac:dyDescent="0.25"/>
    <row r="2021" ht="15.75" hidden="1" x14ac:dyDescent="0.25"/>
    <row r="2022" ht="15.75" hidden="1" x14ac:dyDescent="0.25"/>
    <row r="2023" ht="15.75" hidden="1" x14ac:dyDescent="0.25"/>
    <row r="2024" ht="15.75" hidden="1" x14ac:dyDescent="0.25"/>
    <row r="2025" ht="15.75" hidden="1" x14ac:dyDescent="0.25"/>
    <row r="2026" ht="15.75" hidden="1" x14ac:dyDescent="0.25"/>
    <row r="2027" ht="15.75" hidden="1" x14ac:dyDescent="0.25"/>
    <row r="2028" ht="15.75" hidden="1" x14ac:dyDescent="0.25"/>
    <row r="2029" ht="15.75" hidden="1" x14ac:dyDescent="0.25"/>
    <row r="2030" ht="15.75" hidden="1" x14ac:dyDescent="0.25"/>
    <row r="2031" ht="15.75" hidden="1" x14ac:dyDescent="0.25"/>
    <row r="2032" ht="15.75" hidden="1" x14ac:dyDescent="0.25"/>
    <row r="2033" ht="15.75" hidden="1" x14ac:dyDescent="0.25"/>
    <row r="2034" ht="15.75" hidden="1" x14ac:dyDescent="0.25"/>
    <row r="2035" ht="15.75" hidden="1" x14ac:dyDescent="0.25"/>
    <row r="2036" ht="15.75" hidden="1" x14ac:dyDescent="0.25"/>
    <row r="2037" ht="15.75" hidden="1" x14ac:dyDescent="0.25"/>
    <row r="2038" ht="15.75" hidden="1" x14ac:dyDescent="0.25"/>
    <row r="2039" ht="15.75" hidden="1" x14ac:dyDescent="0.25"/>
    <row r="2040" ht="15.75" hidden="1" x14ac:dyDescent="0.25"/>
    <row r="2041" ht="15.75" hidden="1" x14ac:dyDescent="0.25"/>
    <row r="2042" ht="15.75" hidden="1" x14ac:dyDescent="0.25"/>
    <row r="2043" ht="15.75" hidden="1" x14ac:dyDescent="0.25"/>
    <row r="2044" ht="15.75" hidden="1" x14ac:dyDescent="0.25"/>
    <row r="2045" ht="15.75" hidden="1" x14ac:dyDescent="0.25"/>
    <row r="2046" ht="15.75" hidden="1" x14ac:dyDescent="0.25"/>
    <row r="2047" ht="15.75" hidden="1" x14ac:dyDescent="0.25"/>
    <row r="2048" ht="15.75" hidden="1" x14ac:dyDescent="0.25"/>
    <row r="2049" ht="15.75" hidden="1" x14ac:dyDescent="0.25"/>
    <row r="2050" ht="15.75" hidden="1" x14ac:dyDescent="0.25"/>
    <row r="2051" ht="15.75" hidden="1" x14ac:dyDescent="0.25"/>
    <row r="2052" ht="15.75" hidden="1" x14ac:dyDescent="0.25"/>
    <row r="2053" ht="15.75" hidden="1" x14ac:dyDescent="0.25"/>
    <row r="2054" ht="15.75" hidden="1" x14ac:dyDescent="0.25"/>
    <row r="2055" ht="15.75" hidden="1" x14ac:dyDescent="0.25"/>
    <row r="2056" ht="15.75" hidden="1" x14ac:dyDescent="0.25"/>
    <row r="2057" ht="15.75" hidden="1" x14ac:dyDescent="0.25"/>
    <row r="2058" ht="15.75" hidden="1" x14ac:dyDescent="0.25"/>
    <row r="2059" ht="15.75" hidden="1" x14ac:dyDescent="0.25"/>
    <row r="2060" ht="15.75" hidden="1" x14ac:dyDescent="0.25"/>
    <row r="2061" ht="15.75" hidden="1" x14ac:dyDescent="0.25"/>
    <row r="2062" ht="15.75" hidden="1" x14ac:dyDescent="0.25"/>
    <row r="2063" ht="15.75" hidden="1" x14ac:dyDescent="0.25"/>
    <row r="2064" ht="15.75" hidden="1" x14ac:dyDescent="0.25"/>
    <row r="2065" ht="15.75" hidden="1" x14ac:dyDescent="0.25"/>
    <row r="2066" ht="15.75" hidden="1" x14ac:dyDescent="0.25"/>
    <row r="2067" ht="15.75" hidden="1" x14ac:dyDescent="0.25"/>
    <row r="2068" ht="15.75" hidden="1" x14ac:dyDescent="0.25"/>
    <row r="2069" ht="15.75" hidden="1" x14ac:dyDescent="0.25"/>
    <row r="2070" ht="15.75" hidden="1" x14ac:dyDescent="0.25"/>
    <row r="2071" ht="15.75" hidden="1" x14ac:dyDescent="0.25"/>
    <row r="2072" ht="15.75" hidden="1" x14ac:dyDescent="0.25"/>
    <row r="2073" ht="15.75" hidden="1" x14ac:dyDescent="0.25"/>
    <row r="2074" ht="15.75" hidden="1" x14ac:dyDescent="0.25"/>
    <row r="2075" ht="15.75" hidden="1" x14ac:dyDescent="0.25"/>
    <row r="2076" ht="15.75" hidden="1" x14ac:dyDescent="0.25"/>
    <row r="2077" ht="15.75" hidden="1" x14ac:dyDescent="0.25"/>
    <row r="2078" ht="15.75" hidden="1" x14ac:dyDescent="0.25"/>
    <row r="2079" ht="15.75" hidden="1" x14ac:dyDescent="0.25"/>
    <row r="2080" ht="15.75" hidden="1" x14ac:dyDescent="0.25"/>
    <row r="2081" ht="15.75" hidden="1" x14ac:dyDescent="0.25"/>
    <row r="2082" ht="15.75" hidden="1" x14ac:dyDescent="0.25"/>
    <row r="2083" ht="15.75" hidden="1" x14ac:dyDescent="0.25"/>
    <row r="2084" ht="15.75" hidden="1" x14ac:dyDescent="0.25"/>
    <row r="2085" ht="15.75" hidden="1" x14ac:dyDescent="0.25"/>
    <row r="2086" ht="15.75" hidden="1" x14ac:dyDescent="0.25"/>
    <row r="2087" ht="15.75" hidden="1" x14ac:dyDescent="0.25"/>
    <row r="2088" ht="15.75" hidden="1" x14ac:dyDescent="0.25"/>
    <row r="2089" ht="15.75" hidden="1" x14ac:dyDescent="0.25"/>
    <row r="2090" ht="15.75" hidden="1" x14ac:dyDescent="0.25"/>
    <row r="2091" ht="15.75" hidden="1" x14ac:dyDescent="0.25"/>
    <row r="2092" ht="15.75" hidden="1" x14ac:dyDescent="0.25"/>
    <row r="2093" ht="15.75" hidden="1" x14ac:dyDescent="0.25"/>
    <row r="2094" ht="15.75" hidden="1" x14ac:dyDescent="0.25"/>
    <row r="2095" ht="15.75" hidden="1" x14ac:dyDescent="0.25"/>
    <row r="2096" ht="15.75" hidden="1" x14ac:dyDescent="0.25"/>
    <row r="2097" ht="15.75" hidden="1" x14ac:dyDescent="0.25"/>
    <row r="2098" ht="15.75" hidden="1" x14ac:dyDescent="0.25"/>
    <row r="2099" ht="15.75" hidden="1" x14ac:dyDescent="0.25"/>
    <row r="2100" ht="15.75" hidden="1" x14ac:dyDescent="0.25"/>
    <row r="2101" ht="15.75" hidden="1" x14ac:dyDescent="0.25"/>
    <row r="2102" ht="15.75" hidden="1" x14ac:dyDescent="0.25"/>
    <row r="2103" ht="15.75" hidden="1" x14ac:dyDescent="0.25"/>
    <row r="2104" ht="15.75" hidden="1" x14ac:dyDescent="0.25"/>
    <row r="2105" ht="15.75" hidden="1" x14ac:dyDescent="0.25"/>
    <row r="2106" ht="15.75" hidden="1" x14ac:dyDescent="0.25"/>
    <row r="2107" ht="15.75" hidden="1" x14ac:dyDescent="0.25"/>
    <row r="2108" ht="15.75" hidden="1" x14ac:dyDescent="0.25"/>
    <row r="2109" ht="15.75" hidden="1" x14ac:dyDescent="0.25"/>
    <row r="2110" ht="15.75" hidden="1" x14ac:dyDescent="0.25"/>
    <row r="2111" ht="15.75" hidden="1" x14ac:dyDescent="0.25"/>
    <row r="2112" ht="15.75" hidden="1" x14ac:dyDescent="0.25"/>
    <row r="2113" ht="15.75" hidden="1" x14ac:dyDescent="0.25"/>
    <row r="2114" ht="15.75" hidden="1" x14ac:dyDescent="0.25"/>
    <row r="2115" ht="15.75" hidden="1" x14ac:dyDescent="0.25"/>
    <row r="2116" ht="15.75" hidden="1" x14ac:dyDescent="0.25"/>
    <row r="2117" ht="15.75" hidden="1" x14ac:dyDescent="0.25"/>
    <row r="2118" ht="15.75" hidden="1" x14ac:dyDescent="0.25"/>
    <row r="2119" ht="15.75" hidden="1" x14ac:dyDescent="0.25"/>
    <row r="2120" ht="15.75" hidden="1" x14ac:dyDescent="0.25"/>
    <row r="2121" ht="15.75" hidden="1" x14ac:dyDescent="0.25"/>
    <row r="2122" ht="15.75" hidden="1" x14ac:dyDescent="0.25"/>
    <row r="2123" ht="15.75" hidden="1" x14ac:dyDescent="0.25"/>
    <row r="2124" ht="15.75" hidden="1" x14ac:dyDescent="0.25"/>
    <row r="2125" ht="15.75" hidden="1" x14ac:dyDescent="0.25"/>
    <row r="2126" ht="15.75" hidden="1" x14ac:dyDescent="0.25"/>
    <row r="2127" ht="15.75" hidden="1" x14ac:dyDescent="0.25"/>
    <row r="2128" ht="15.75" hidden="1" x14ac:dyDescent="0.25"/>
    <row r="2129" ht="15.75" hidden="1" x14ac:dyDescent="0.25"/>
    <row r="2130" ht="15.75" hidden="1" x14ac:dyDescent="0.25"/>
    <row r="2131" ht="15.75" hidden="1" x14ac:dyDescent="0.25"/>
    <row r="2132" ht="15.75" hidden="1" x14ac:dyDescent="0.25"/>
    <row r="2133" ht="15.75" hidden="1" x14ac:dyDescent="0.25"/>
    <row r="2134" ht="15.75" hidden="1" x14ac:dyDescent="0.25"/>
    <row r="2135" ht="15.75" hidden="1" x14ac:dyDescent="0.25"/>
    <row r="2136" ht="15.75" hidden="1" x14ac:dyDescent="0.25"/>
    <row r="2137" ht="15.75" hidden="1" x14ac:dyDescent="0.25"/>
    <row r="2138" ht="15.75" hidden="1" x14ac:dyDescent="0.25"/>
    <row r="2139" ht="15.75" hidden="1" x14ac:dyDescent="0.25"/>
    <row r="2140" ht="15.75" hidden="1" x14ac:dyDescent="0.25"/>
    <row r="2141" ht="15.75" hidden="1" x14ac:dyDescent="0.25"/>
    <row r="2142" ht="15.75" hidden="1" x14ac:dyDescent="0.25"/>
    <row r="2143" ht="15.75" hidden="1" x14ac:dyDescent="0.25"/>
    <row r="2144" ht="15.75" hidden="1" x14ac:dyDescent="0.25"/>
    <row r="2145" ht="15.75" hidden="1" x14ac:dyDescent="0.25"/>
    <row r="2146" ht="15.75" hidden="1" x14ac:dyDescent="0.25"/>
    <row r="2147" ht="15.75" hidden="1" x14ac:dyDescent="0.25"/>
    <row r="2148" ht="15.75" hidden="1" x14ac:dyDescent="0.25"/>
    <row r="2149" ht="15.75" hidden="1" x14ac:dyDescent="0.25"/>
    <row r="2150" ht="15.75" hidden="1" x14ac:dyDescent="0.25"/>
    <row r="2151" ht="15.75" hidden="1" x14ac:dyDescent="0.25"/>
    <row r="2152" ht="15.75" hidden="1" x14ac:dyDescent="0.25"/>
    <row r="2153" ht="15.75" hidden="1" x14ac:dyDescent="0.25"/>
    <row r="2154" ht="15.75" hidden="1" x14ac:dyDescent="0.25"/>
    <row r="2155" ht="15.75" hidden="1" x14ac:dyDescent="0.25"/>
    <row r="2156" ht="15.75" hidden="1" x14ac:dyDescent="0.25"/>
    <row r="2157" ht="15.75" hidden="1" x14ac:dyDescent="0.25"/>
    <row r="2158" ht="15.75" hidden="1" x14ac:dyDescent="0.25"/>
    <row r="2159" ht="15.75" hidden="1" x14ac:dyDescent="0.25"/>
    <row r="2160" ht="15.75" hidden="1" x14ac:dyDescent="0.25"/>
    <row r="2161" ht="15.75" hidden="1" x14ac:dyDescent="0.25"/>
    <row r="2162" ht="15.75" hidden="1" x14ac:dyDescent="0.25"/>
    <row r="2163" ht="15.75" hidden="1" x14ac:dyDescent="0.25"/>
    <row r="2164" ht="15.75" hidden="1" x14ac:dyDescent="0.25"/>
    <row r="2165" ht="15.75" hidden="1" x14ac:dyDescent="0.25"/>
    <row r="2166" ht="15.75" hidden="1" x14ac:dyDescent="0.25"/>
    <row r="2167" ht="15.75" hidden="1" x14ac:dyDescent="0.25"/>
    <row r="2168" ht="15.75" hidden="1" x14ac:dyDescent="0.25"/>
    <row r="2169" ht="15.75" hidden="1" x14ac:dyDescent="0.25"/>
    <row r="2170" ht="15.75" hidden="1" x14ac:dyDescent="0.25"/>
    <row r="2171" ht="15.75" hidden="1" x14ac:dyDescent="0.25"/>
    <row r="2172" ht="15.75" hidden="1" x14ac:dyDescent="0.25"/>
    <row r="2173" ht="15.75" hidden="1" x14ac:dyDescent="0.25"/>
    <row r="2174" ht="15.75" hidden="1" x14ac:dyDescent="0.25"/>
    <row r="2175" ht="15.75" hidden="1" x14ac:dyDescent="0.25"/>
    <row r="2176" ht="15.75" hidden="1" x14ac:dyDescent="0.25"/>
    <row r="2177" ht="15.75" hidden="1" x14ac:dyDescent="0.25"/>
    <row r="2178" ht="15.75" hidden="1" x14ac:dyDescent="0.25"/>
    <row r="2179" ht="15.75" hidden="1" x14ac:dyDescent="0.25"/>
    <row r="2180" ht="15.75" hidden="1" x14ac:dyDescent="0.25"/>
    <row r="2181" ht="15.75" hidden="1" x14ac:dyDescent="0.25"/>
    <row r="2182" ht="15.75" hidden="1" x14ac:dyDescent="0.25"/>
    <row r="2183" ht="15.75" hidden="1" x14ac:dyDescent="0.25"/>
    <row r="2184" ht="15.75" hidden="1" x14ac:dyDescent="0.25"/>
    <row r="2185" ht="15.75" hidden="1" x14ac:dyDescent="0.25"/>
    <row r="2186" ht="15.75" hidden="1" x14ac:dyDescent="0.25"/>
    <row r="2187" ht="15.75" hidden="1" x14ac:dyDescent="0.25"/>
    <row r="2188" ht="15.75" hidden="1" x14ac:dyDescent="0.25"/>
    <row r="2189" ht="15.75" hidden="1" x14ac:dyDescent="0.25"/>
    <row r="2190" ht="15.75" hidden="1" x14ac:dyDescent="0.25"/>
    <row r="2191" ht="15.75" hidden="1" x14ac:dyDescent="0.25"/>
    <row r="2192" ht="15.75" hidden="1" x14ac:dyDescent="0.25"/>
    <row r="2193" ht="15.75" hidden="1" x14ac:dyDescent="0.25"/>
    <row r="2194" ht="15.75" hidden="1" x14ac:dyDescent="0.25"/>
    <row r="2195" ht="15.75" hidden="1" x14ac:dyDescent="0.25"/>
    <row r="2196" ht="15.75" hidden="1" x14ac:dyDescent="0.25"/>
    <row r="2197" ht="15.75" hidden="1" x14ac:dyDescent="0.25"/>
    <row r="2198" ht="15.75" hidden="1" x14ac:dyDescent="0.25"/>
    <row r="2199" ht="15.75" hidden="1" x14ac:dyDescent="0.25"/>
    <row r="2200" ht="15.75" hidden="1" x14ac:dyDescent="0.25"/>
    <row r="2201" ht="15.75" hidden="1" x14ac:dyDescent="0.25"/>
    <row r="2202" ht="15.75" hidden="1" x14ac:dyDescent="0.25"/>
    <row r="2203" ht="15.75" hidden="1" x14ac:dyDescent="0.25"/>
    <row r="2204" ht="15.75" hidden="1" x14ac:dyDescent="0.25"/>
    <row r="2205" ht="15.75" hidden="1" x14ac:dyDescent="0.25"/>
    <row r="2206" ht="15.75" hidden="1" x14ac:dyDescent="0.25"/>
    <row r="2207" ht="15.75" hidden="1" x14ac:dyDescent="0.25"/>
    <row r="2208" ht="15.75" hidden="1" x14ac:dyDescent="0.25"/>
    <row r="2209" ht="15.75" hidden="1" x14ac:dyDescent="0.25"/>
    <row r="2210" ht="15.75" hidden="1" x14ac:dyDescent="0.25"/>
    <row r="2211" ht="15.75" hidden="1" x14ac:dyDescent="0.25"/>
    <row r="2212" ht="15.75" hidden="1" x14ac:dyDescent="0.25"/>
    <row r="2213" ht="15.75" hidden="1" x14ac:dyDescent="0.25"/>
    <row r="2214" ht="15.75" hidden="1" x14ac:dyDescent="0.25"/>
    <row r="2215" ht="15.75" hidden="1" x14ac:dyDescent="0.25"/>
    <row r="2216" ht="15.75" hidden="1" x14ac:dyDescent="0.25"/>
    <row r="2217" ht="15.75" hidden="1" x14ac:dyDescent="0.25"/>
    <row r="2218" ht="15.75" hidden="1" x14ac:dyDescent="0.25"/>
    <row r="2219" ht="15.75" hidden="1" x14ac:dyDescent="0.25"/>
    <row r="2220" ht="15.75" hidden="1" x14ac:dyDescent="0.25"/>
    <row r="2221" ht="15.75" hidden="1" x14ac:dyDescent="0.25"/>
    <row r="2222" ht="15.75" hidden="1" x14ac:dyDescent="0.25"/>
    <row r="2223" ht="15.75" hidden="1" x14ac:dyDescent="0.25"/>
    <row r="2224" ht="15.75" hidden="1" x14ac:dyDescent="0.25"/>
    <row r="2225" ht="15.75" hidden="1" x14ac:dyDescent="0.25"/>
    <row r="2226" ht="15.75" hidden="1" x14ac:dyDescent="0.25"/>
    <row r="2227" ht="15.75" hidden="1" x14ac:dyDescent="0.25"/>
    <row r="2228" ht="15.75" hidden="1" x14ac:dyDescent="0.25"/>
    <row r="2229" ht="15.75" hidden="1" x14ac:dyDescent="0.25"/>
    <row r="2230" ht="15.75" hidden="1" x14ac:dyDescent="0.25"/>
    <row r="2231" ht="15.75" hidden="1" x14ac:dyDescent="0.25"/>
    <row r="2232" ht="15.75" hidden="1" x14ac:dyDescent="0.25"/>
    <row r="2233" ht="15.75" hidden="1" x14ac:dyDescent="0.25"/>
    <row r="2234" ht="15.75" hidden="1" x14ac:dyDescent="0.25"/>
    <row r="2235" ht="15.75" hidden="1" x14ac:dyDescent="0.25"/>
    <row r="2236" ht="15.75" hidden="1" x14ac:dyDescent="0.25"/>
    <row r="2237" ht="15.75" hidden="1" x14ac:dyDescent="0.25"/>
    <row r="2238" ht="15.75" hidden="1" x14ac:dyDescent="0.25"/>
    <row r="2239" ht="15.75" hidden="1" x14ac:dyDescent="0.25"/>
    <row r="2240" ht="15.75" hidden="1" x14ac:dyDescent="0.25"/>
    <row r="2241" ht="15.75" hidden="1" x14ac:dyDescent="0.25"/>
    <row r="2242" ht="15.75" hidden="1" x14ac:dyDescent="0.25"/>
    <row r="2243" ht="15.75" hidden="1" x14ac:dyDescent="0.25"/>
    <row r="2244" ht="15.75" hidden="1" x14ac:dyDescent="0.25"/>
    <row r="2245" ht="15.75" hidden="1" x14ac:dyDescent="0.25"/>
    <row r="2246" ht="15.75" hidden="1" x14ac:dyDescent="0.25"/>
    <row r="2247" ht="15.75" hidden="1" x14ac:dyDescent="0.25"/>
    <row r="2248" ht="15.75" hidden="1" x14ac:dyDescent="0.25"/>
    <row r="2249" ht="15.75" hidden="1" x14ac:dyDescent="0.25"/>
    <row r="2250" ht="15.75" hidden="1" x14ac:dyDescent="0.25"/>
    <row r="2251" ht="15.75" hidden="1" x14ac:dyDescent="0.25"/>
    <row r="2252" ht="15.75" hidden="1" x14ac:dyDescent="0.25"/>
    <row r="2253" ht="15.75" hidden="1" x14ac:dyDescent="0.25"/>
    <row r="2254" ht="15.75" hidden="1" x14ac:dyDescent="0.25"/>
    <row r="2255" ht="15.75" hidden="1" x14ac:dyDescent="0.25"/>
    <row r="2256" ht="15.75" hidden="1" x14ac:dyDescent="0.25"/>
    <row r="2257" ht="15.75" hidden="1" x14ac:dyDescent="0.25"/>
    <row r="2258" ht="15.75" hidden="1" x14ac:dyDescent="0.25"/>
    <row r="2259" ht="15.75" hidden="1" x14ac:dyDescent="0.25"/>
    <row r="2260" ht="15.75" hidden="1" x14ac:dyDescent="0.25"/>
    <row r="2261" ht="15.75" hidden="1" x14ac:dyDescent="0.25"/>
    <row r="2262" ht="15.75" hidden="1" x14ac:dyDescent="0.25"/>
  </sheetData>
  <mergeCells count="8">
    <mergeCell ref="H3:I3"/>
    <mergeCell ref="H4:I4"/>
    <mergeCell ref="A49:C49"/>
    <mergeCell ref="A46:C46"/>
    <mergeCell ref="A5:A8"/>
    <mergeCell ref="D1:G1"/>
    <mergeCell ref="D2:G2"/>
    <mergeCell ref="E3:F3"/>
  </mergeCells>
  <printOptions horizontalCentered="1"/>
  <pageMargins left="0.25" right="0.25" top="0.75" bottom="0.75" header="0.3" footer="0.3"/>
  <pageSetup scale="88"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0" tint="-0.249977111117893"/>
  </sheetPr>
  <dimension ref="A1:K2262"/>
  <sheetViews>
    <sheetView zoomScale="90" zoomScaleNormal="90" zoomScaleSheetLayoutView="130" workbookViewId="0">
      <selection activeCell="F6" sqref="F6"/>
    </sheetView>
  </sheetViews>
  <sheetFormatPr defaultColWidth="0" defaultRowHeight="0" customHeight="1" zeroHeight="1" x14ac:dyDescent="0.25"/>
  <cols>
    <col min="1" max="1" width="2.7109375" style="298" bestFit="1" customWidth="1"/>
    <col min="2" max="3" width="15" style="278" customWidth="1"/>
    <col min="4" max="4" width="15.140625" style="275" customWidth="1"/>
    <col min="5" max="5" width="2.85546875" style="350" bestFit="1" customWidth="1"/>
    <col min="6" max="6" width="39.7109375" style="275" customWidth="1"/>
    <col min="7" max="9" width="15.28515625" style="275" customWidth="1"/>
    <col min="10" max="10" width="2.7109375" style="298" bestFit="1" customWidth="1"/>
    <col min="11" max="16384" width="0" style="275" hidden="1"/>
  </cols>
  <sheetData>
    <row r="1" spans="1:11" ht="15.75" x14ac:dyDescent="0.25">
      <c r="D1" s="955" t="s">
        <v>37</v>
      </c>
      <c r="E1" s="955"/>
      <c r="F1" s="955"/>
      <c r="G1" s="955"/>
    </row>
    <row r="2" spans="1:11" ht="15.75" x14ac:dyDescent="0.25">
      <c r="B2" s="294" t="s">
        <v>0</v>
      </c>
      <c r="D2" s="932" t="s">
        <v>38</v>
      </c>
      <c r="E2" s="932"/>
      <c r="F2" s="932"/>
      <c r="G2" s="932"/>
    </row>
    <row r="3" spans="1:11" ht="15.75" x14ac:dyDescent="0.25">
      <c r="B3" s="294" t="s">
        <v>39</v>
      </c>
      <c r="E3" s="956" t="s">
        <v>3</v>
      </c>
      <c r="F3" s="958"/>
      <c r="H3" s="956" t="s">
        <v>5</v>
      </c>
      <c r="I3" s="956"/>
    </row>
    <row r="4" spans="1:11" ht="15.75" x14ac:dyDescent="0.25">
      <c r="A4" s="416"/>
      <c r="B4" s="415"/>
      <c r="C4" s="415"/>
      <c r="D4" s="773" t="s">
        <v>40</v>
      </c>
      <c r="E4" s="773"/>
      <c r="F4" s="773"/>
      <c r="G4" s="773"/>
      <c r="H4" s="957" t="s">
        <v>41</v>
      </c>
      <c r="I4" s="957"/>
      <c r="J4" s="583"/>
    </row>
    <row r="5" spans="1:11" s="347" customFormat="1" ht="12.4" customHeight="1" x14ac:dyDescent="0.25">
      <c r="A5" s="937"/>
      <c r="B5" s="755" t="s">
        <v>7</v>
      </c>
      <c r="C5" s="756"/>
      <c r="D5" s="757"/>
      <c r="E5" s="760" t="s">
        <v>112</v>
      </c>
      <c r="F5" s="761"/>
      <c r="G5" s="774" t="s">
        <v>43</v>
      </c>
      <c r="H5" s="775"/>
      <c r="I5" s="776"/>
      <c r="J5" s="670"/>
    </row>
    <row r="6" spans="1:11" s="347" customFormat="1" ht="12.4" customHeight="1" x14ac:dyDescent="0.2">
      <c r="A6" s="938"/>
      <c r="B6" s="758" t="s">
        <v>10</v>
      </c>
      <c r="C6" s="759"/>
      <c r="D6" s="417" t="s">
        <v>44</v>
      </c>
      <c r="E6" s="762"/>
      <c r="F6" s="786" t="s">
        <v>113</v>
      </c>
      <c r="G6" s="777"/>
      <c r="H6" s="778"/>
      <c r="I6" s="779"/>
      <c r="J6" s="671"/>
    </row>
    <row r="7" spans="1:11" s="347" customFormat="1" ht="12.4" customHeight="1" x14ac:dyDescent="0.2">
      <c r="A7" s="938"/>
      <c r="B7" s="417" t="s">
        <v>45</v>
      </c>
      <c r="C7" s="417" t="s">
        <v>46</v>
      </c>
      <c r="D7" s="418" t="s">
        <v>47</v>
      </c>
      <c r="E7" s="762"/>
      <c r="F7" s="763"/>
      <c r="G7" s="417" t="s">
        <v>48</v>
      </c>
      <c r="H7" s="417" t="s">
        <v>49</v>
      </c>
      <c r="I7" s="417" t="s">
        <v>50</v>
      </c>
      <c r="J7" s="671"/>
    </row>
    <row r="8" spans="1:11" s="347" customFormat="1" ht="12.4" customHeight="1" x14ac:dyDescent="0.2">
      <c r="A8" s="939"/>
      <c r="B8" s="419" t="s">
        <v>51</v>
      </c>
      <c r="C8" s="419" t="s">
        <v>52</v>
      </c>
      <c r="D8" s="420" t="s">
        <v>53</v>
      </c>
      <c r="E8" s="764"/>
      <c r="F8" s="765"/>
      <c r="G8" s="419" t="s">
        <v>54</v>
      </c>
      <c r="H8" s="419" t="s">
        <v>55</v>
      </c>
      <c r="I8" s="419" t="s">
        <v>56</v>
      </c>
      <c r="J8" s="672"/>
    </row>
    <row r="9" spans="1:11" s="404" customFormat="1" ht="12" customHeight="1" x14ac:dyDescent="0.2">
      <c r="A9" s="310">
        <v>1</v>
      </c>
      <c r="B9" s="293"/>
      <c r="C9" s="293"/>
      <c r="D9" s="293"/>
      <c r="E9" s="310">
        <v>1</v>
      </c>
      <c r="F9" s="290" t="s">
        <v>57</v>
      </c>
      <c r="G9" s="293"/>
      <c r="H9" s="293"/>
      <c r="I9" s="293"/>
      <c r="J9" s="310">
        <v>1</v>
      </c>
      <c r="K9" s="414"/>
    </row>
    <row r="10" spans="1:11" s="404" customFormat="1" ht="12" customHeight="1" x14ac:dyDescent="0.2">
      <c r="A10" s="290">
        <v>2</v>
      </c>
      <c r="B10" s="423">
        <v>54136</v>
      </c>
      <c r="C10" s="423">
        <v>67514</v>
      </c>
      <c r="D10" s="423">
        <v>75000</v>
      </c>
      <c r="E10" s="290">
        <v>2</v>
      </c>
      <c r="F10" s="426" t="s">
        <v>58</v>
      </c>
      <c r="G10" s="423">
        <v>66000</v>
      </c>
      <c r="H10" s="423">
        <v>66000</v>
      </c>
      <c r="I10" s="423">
        <v>66000</v>
      </c>
      <c r="J10" s="290">
        <v>2</v>
      </c>
      <c r="K10" s="414"/>
    </row>
    <row r="11" spans="1:11" s="404" customFormat="1" ht="12" customHeight="1" x14ac:dyDescent="0.2">
      <c r="A11" s="290">
        <v>3</v>
      </c>
      <c r="B11" s="423">
        <v>28921</v>
      </c>
      <c r="C11" s="423">
        <v>40049</v>
      </c>
      <c r="D11" s="423">
        <v>46000</v>
      </c>
      <c r="E11" s="290">
        <v>3</v>
      </c>
      <c r="F11" s="426" t="s">
        <v>59</v>
      </c>
      <c r="G11" s="423">
        <v>45000</v>
      </c>
      <c r="H11" s="423">
        <v>45000</v>
      </c>
      <c r="I11" s="423">
        <v>45000</v>
      </c>
      <c r="J11" s="290">
        <v>3</v>
      </c>
      <c r="K11" s="414"/>
    </row>
    <row r="12" spans="1:11" s="404" customFormat="1" ht="12" customHeight="1" x14ac:dyDescent="0.2">
      <c r="A12" s="290">
        <v>4</v>
      </c>
      <c r="B12" s="423"/>
      <c r="C12" s="423"/>
      <c r="D12" s="423"/>
      <c r="E12" s="290">
        <v>4</v>
      </c>
      <c r="F12" s="426"/>
      <c r="G12" s="423"/>
      <c r="H12" s="423"/>
      <c r="I12" s="423"/>
      <c r="J12" s="290">
        <v>4</v>
      </c>
      <c r="K12" s="414"/>
    </row>
    <row r="13" spans="1:11" s="404" customFormat="1" ht="12" customHeight="1" x14ac:dyDescent="0.2">
      <c r="A13" s="290">
        <v>5</v>
      </c>
      <c r="B13" s="423"/>
      <c r="C13" s="423"/>
      <c r="D13" s="423"/>
      <c r="E13" s="290">
        <v>5</v>
      </c>
      <c r="F13" s="426"/>
      <c r="G13" s="423"/>
      <c r="H13" s="423"/>
      <c r="I13" s="423"/>
      <c r="J13" s="290">
        <v>5</v>
      </c>
      <c r="K13" s="414"/>
    </row>
    <row r="14" spans="1:11" s="404" customFormat="1" ht="12" customHeight="1" x14ac:dyDescent="0.2">
      <c r="A14" s="290">
        <v>6</v>
      </c>
      <c r="B14" s="423"/>
      <c r="C14" s="423"/>
      <c r="D14" s="423"/>
      <c r="E14" s="290">
        <v>6</v>
      </c>
      <c r="F14" s="426"/>
      <c r="G14" s="423"/>
      <c r="H14" s="423"/>
      <c r="I14" s="423"/>
      <c r="J14" s="290">
        <v>6</v>
      </c>
      <c r="K14" s="414"/>
    </row>
    <row r="15" spans="1:11" s="404" customFormat="1" ht="12" customHeight="1" x14ac:dyDescent="0.2">
      <c r="A15" s="290">
        <v>7</v>
      </c>
      <c r="B15" s="423"/>
      <c r="C15" s="423"/>
      <c r="D15" s="423"/>
      <c r="E15" s="290">
        <v>7</v>
      </c>
      <c r="F15" s="426"/>
      <c r="G15" s="423"/>
      <c r="H15" s="423"/>
      <c r="I15" s="423"/>
      <c r="J15" s="290">
        <v>7</v>
      </c>
      <c r="K15" s="414"/>
    </row>
    <row r="16" spans="1:11" s="406" customFormat="1" ht="12.75" x14ac:dyDescent="0.2">
      <c r="A16" s="290">
        <v>8</v>
      </c>
      <c r="B16" s="412">
        <f>SUM(B10:B15)</f>
        <v>83057</v>
      </c>
      <c r="C16" s="412">
        <f>SUM(C10:C15)</f>
        <v>107563</v>
      </c>
      <c r="D16" s="412">
        <f>SUM(D10:D15)</f>
        <v>121000</v>
      </c>
      <c r="E16" s="290">
        <v>8</v>
      </c>
      <c r="F16" s="413" t="s">
        <v>60</v>
      </c>
      <c r="G16" s="412">
        <f>SUM(G10:G15)</f>
        <v>111000</v>
      </c>
      <c r="H16" s="412">
        <f>SUM(H10:H15)</f>
        <v>111000</v>
      </c>
      <c r="I16" s="412">
        <f>SUM(I10:I15)</f>
        <v>111000</v>
      </c>
      <c r="J16" s="290">
        <v>8</v>
      </c>
      <c r="K16" s="407"/>
    </row>
    <row r="17" spans="1:11" s="406" customFormat="1" ht="12.75" x14ac:dyDescent="0.2">
      <c r="A17" s="290">
        <v>9</v>
      </c>
      <c r="B17" s="421">
        <v>1.75</v>
      </c>
      <c r="C17" s="425">
        <v>2</v>
      </c>
      <c r="D17" s="425">
        <v>2</v>
      </c>
      <c r="E17" s="290">
        <v>9</v>
      </c>
      <c r="F17" s="413" t="s">
        <v>61</v>
      </c>
      <c r="G17" s="425">
        <v>2</v>
      </c>
      <c r="H17" s="425">
        <v>2</v>
      </c>
      <c r="I17" s="425">
        <v>2</v>
      </c>
      <c r="J17" s="290">
        <v>9</v>
      </c>
      <c r="K17" s="407"/>
    </row>
    <row r="18" spans="1:11" s="404" customFormat="1" ht="12" customHeight="1" x14ac:dyDescent="0.2">
      <c r="A18" s="310">
        <v>10</v>
      </c>
      <c r="B18" s="287"/>
      <c r="C18" s="287"/>
      <c r="D18" s="287"/>
      <c r="E18" s="310">
        <v>10</v>
      </c>
      <c r="F18" s="290" t="s">
        <v>62</v>
      </c>
      <c r="G18" s="632"/>
      <c r="H18" s="632"/>
      <c r="I18" s="632"/>
      <c r="J18" s="310">
        <v>10</v>
      </c>
      <c r="K18" s="414"/>
    </row>
    <row r="19" spans="1:11" s="404" customFormat="1" ht="12" customHeight="1" x14ac:dyDescent="0.2">
      <c r="A19" s="290">
        <v>11</v>
      </c>
      <c r="B19" s="423">
        <v>245</v>
      </c>
      <c r="C19" s="423">
        <v>130</v>
      </c>
      <c r="D19" s="423">
        <v>500</v>
      </c>
      <c r="E19" s="290">
        <v>11</v>
      </c>
      <c r="F19" s="426" t="s">
        <v>63</v>
      </c>
      <c r="G19" s="423">
        <v>500</v>
      </c>
      <c r="H19" s="423">
        <v>500</v>
      </c>
      <c r="I19" s="423">
        <v>500</v>
      </c>
      <c r="J19" s="290">
        <v>11</v>
      </c>
      <c r="K19" s="414"/>
    </row>
    <row r="20" spans="1:11" s="404" customFormat="1" ht="12" customHeight="1" x14ac:dyDescent="0.2">
      <c r="A20" s="290">
        <v>12</v>
      </c>
      <c r="B20" s="423">
        <v>20540</v>
      </c>
      <c r="C20" s="423">
        <v>19621</v>
      </c>
      <c r="D20" s="423">
        <v>24000</v>
      </c>
      <c r="E20" s="290">
        <v>12</v>
      </c>
      <c r="F20" s="426" t="s">
        <v>79</v>
      </c>
      <c r="G20" s="423">
        <v>24000</v>
      </c>
      <c r="H20" s="423">
        <v>24000</v>
      </c>
      <c r="I20" s="423">
        <v>24000</v>
      </c>
      <c r="J20" s="290">
        <v>12</v>
      </c>
      <c r="K20" s="414"/>
    </row>
    <row r="21" spans="1:11" s="404" customFormat="1" ht="12" customHeight="1" x14ac:dyDescent="0.2">
      <c r="A21" s="290">
        <v>13</v>
      </c>
      <c r="B21" s="423">
        <v>24997</v>
      </c>
      <c r="C21" s="423">
        <v>17633</v>
      </c>
      <c r="D21" s="423">
        <v>23000</v>
      </c>
      <c r="E21" s="290">
        <v>13</v>
      </c>
      <c r="F21" s="426" t="s">
        <v>114</v>
      </c>
      <c r="G21" s="423">
        <v>23000</v>
      </c>
      <c r="H21" s="423">
        <v>23000</v>
      </c>
      <c r="I21" s="423">
        <v>23000</v>
      </c>
      <c r="J21" s="290">
        <v>13</v>
      </c>
      <c r="K21" s="414"/>
    </row>
    <row r="22" spans="1:11" s="404" customFormat="1" ht="12" customHeight="1" x14ac:dyDescent="0.2">
      <c r="A22" s="290">
        <v>14</v>
      </c>
      <c r="B22" s="423">
        <v>11328</v>
      </c>
      <c r="C22" s="423">
        <v>11119</v>
      </c>
      <c r="D22" s="423">
        <v>3000</v>
      </c>
      <c r="E22" s="290">
        <v>14</v>
      </c>
      <c r="F22" s="426" t="s">
        <v>82</v>
      </c>
      <c r="G22" s="423">
        <v>3000</v>
      </c>
      <c r="H22" s="423">
        <v>3000</v>
      </c>
      <c r="I22" s="423">
        <v>3000</v>
      </c>
      <c r="J22" s="290">
        <v>14</v>
      </c>
      <c r="K22" s="414"/>
    </row>
    <row r="23" spans="1:11" s="404" customFormat="1" ht="12" customHeight="1" x14ac:dyDescent="0.2">
      <c r="A23" s="290">
        <v>15</v>
      </c>
      <c r="B23" s="423">
        <v>870</v>
      </c>
      <c r="C23" s="423">
        <v>276</v>
      </c>
      <c r="D23" s="423">
        <v>2000</v>
      </c>
      <c r="E23" s="290">
        <v>15</v>
      </c>
      <c r="F23" s="426" t="s">
        <v>115</v>
      </c>
      <c r="G23" s="423">
        <v>2000</v>
      </c>
      <c r="H23" s="423">
        <v>2000</v>
      </c>
      <c r="I23" s="423">
        <v>2000</v>
      </c>
      <c r="J23" s="290">
        <v>15</v>
      </c>
      <c r="K23" s="414"/>
    </row>
    <row r="24" spans="1:11" s="404" customFormat="1" ht="12" customHeight="1" x14ac:dyDescent="0.2">
      <c r="A24" s="290">
        <v>16</v>
      </c>
      <c r="B24" s="423">
        <v>3943</v>
      </c>
      <c r="C24" s="423">
        <v>6797</v>
      </c>
      <c r="D24" s="423">
        <v>7500</v>
      </c>
      <c r="E24" s="290">
        <v>16</v>
      </c>
      <c r="F24" s="426" t="s">
        <v>96</v>
      </c>
      <c r="G24" s="423">
        <v>6000</v>
      </c>
      <c r="H24" s="423">
        <v>6000</v>
      </c>
      <c r="I24" s="423">
        <v>6000</v>
      </c>
      <c r="J24" s="290">
        <v>16</v>
      </c>
      <c r="K24" s="414"/>
    </row>
    <row r="25" spans="1:11" s="404" customFormat="1" ht="12" customHeight="1" x14ac:dyDescent="0.2">
      <c r="A25" s="290">
        <v>17</v>
      </c>
      <c r="B25" s="423">
        <v>514</v>
      </c>
      <c r="C25" s="423">
        <v>1166</v>
      </c>
      <c r="D25" s="423">
        <v>1500</v>
      </c>
      <c r="E25" s="290">
        <v>17</v>
      </c>
      <c r="F25" s="426" t="s">
        <v>111</v>
      </c>
      <c r="G25" s="423">
        <v>1500</v>
      </c>
      <c r="H25" s="423">
        <v>1500</v>
      </c>
      <c r="I25" s="423">
        <v>1500</v>
      </c>
      <c r="J25" s="290">
        <v>17</v>
      </c>
      <c r="K25" s="414"/>
    </row>
    <row r="26" spans="1:11" s="404" customFormat="1" ht="12" customHeight="1" x14ac:dyDescent="0.2">
      <c r="A26" s="290">
        <v>18</v>
      </c>
      <c r="B26" s="423">
        <v>60087</v>
      </c>
      <c r="C26" s="423">
        <v>53219</v>
      </c>
      <c r="D26" s="423">
        <v>62000</v>
      </c>
      <c r="E26" s="290">
        <v>18</v>
      </c>
      <c r="F26" s="426" t="s">
        <v>116</v>
      </c>
      <c r="G26" s="423">
        <v>62000</v>
      </c>
      <c r="H26" s="423">
        <v>62000</v>
      </c>
      <c r="I26" s="423">
        <v>62000</v>
      </c>
      <c r="J26" s="290">
        <v>18</v>
      </c>
      <c r="K26" s="414"/>
    </row>
    <row r="27" spans="1:11" s="404" customFormat="1" ht="12" customHeight="1" x14ac:dyDescent="0.2">
      <c r="A27" s="290">
        <v>19</v>
      </c>
      <c r="B27" s="423">
        <v>340</v>
      </c>
      <c r="C27" s="423">
        <v>178</v>
      </c>
      <c r="D27" s="423">
        <v>1000</v>
      </c>
      <c r="E27" s="290">
        <v>19</v>
      </c>
      <c r="F27" s="584" t="s">
        <v>98</v>
      </c>
      <c r="G27" s="423">
        <v>1000</v>
      </c>
      <c r="H27" s="423">
        <v>1000</v>
      </c>
      <c r="I27" s="423">
        <v>1000</v>
      </c>
      <c r="J27" s="290">
        <v>19</v>
      </c>
      <c r="K27" s="414"/>
    </row>
    <row r="28" spans="1:11" s="404" customFormat="1" ht="12" customHeight="1" x14ac:dyDescent="0.2">
      <c r="A28" s="290">
        <v>20</v>
      </c>
      <c r="B28" s="423"/>
      <c r="C28" s="423"/>
      <c r="D28" s="423"/>
      <c r="E28" s="290">
        <v>20</v>
      </c>
      <c r="F28" s="426"/>
      <c r="G28" s="423"/>
      <c r="H28" s="423"/>
      <c r="I28" s="423"/>
      <c r="J28" s="290">
        <v>20</v>
      </c>
      <c r="K28" s="414"/>
    </row>
    <row r="29" spans="1:11" s="404" customFormat="1" ht="12" customHeight="1" x14ac:dyDescent="0.2">
      <c r="A29" s="290">
        <v>21</v>
      </c>
      <c r="B29" s="423"/>
      <c r="C29" s="423"/>
      <c r="D29" s="423"/>
      <c r="E29" s="290">
        <v>21</v>
      </c>
      <c r="F29" s="426"/>
      <c r="G29" s="423"/>
      <c r="H29" s="423"/>
      <c r="I29" s="423"/>
      <c r="J29" s="290">
        <v>21</v>
      </c>
      <c r="K29" s="414"/>
    </row>
    <row r="30" spans="1:11" s="404" customFormat="1" ht="12.6" customHeight="1" x14ac:dyDescent="0.2">
      <c r="A30" s="290">
        <v>22</v>
      </c>
      <c r="B30" s="423"/>
      <c r="C30" s="423"/>
      <c r="D30" s="423"/>
      <c r="E30" s="290">
        <v>22</v>
      </c>
      <c r="F30" s="426"/>
      <c r="G30" s="423"/>
      <c r="H30" s="423"/>
      <c r="I30" s="423"/>
      <c r="J30" s="290">
        <v>22</v>
      </c>
      <c r="K30" s="414"/>
    </row>
    <row r="31" spans="1:11" s="404" customFormat="1" ht="12" customHeight="1" x14ac:dyDescent="0.2">
      <c r="A31" s="290">
        <v>23</v>
      </c>
      <c r="B31" s="423"/>
      <c r="C31" s="423"/>
      <c r="D31" s="423"/>
      <c r="E31" s="290">
        <v>23</v>
      </c>
      <c r="F31" s="426"/>
      <c r="G31" s="423"/>
      <c r="H31" s="423"/>
      <c r="I31" s="423"/>
      <c r="J31" s="290">
        <v>23</v>
      </c>
      <c r="K31" s="414"/>
    </row>
    <row r="32" spans="1:11" s="404" customFormat="1" ht="12" customHeight="1" x14ac:dyDescent="0.2">
      <c r="A32" s="290">
        <v>24</v>
      </c>
      <c r="B32" s="423"/>
      <c r="C32" s="423"/>
      <c r="D32" s="423"/>
      <c r="E32" s="290">
        <v>24</v>
      </c>
      <c r="F32" s="426"/>
      <c r="G32" s="423"/>
      <c r="H32" s="423"/>
      <c r="I32" s="423"/>
      <c r="J32" s="290">
        <v>24</v>
      </c>
      <c r="K32" s="414"/>
    </row>
    <row r="33" spans="1:11" s="404" customFormat="1" ht="12" customHeight="1" x14ac:dyDescent="0.2">
      <c r="A33" s="290">
        <v>25</v>
      </c>
      <c r="B33" s="423"/>
      <c r="C33" s="423"/>
      <c r="D33" s="423"/>
      <c r="E33" s="290">
        <v>25</v>
      </c>
      <c r="F33" s="426"/>
      <c r="G33" s="423"/>
      <c r="H33" s="423"/>
      <c r="I33" s="423"/>
      <c r="J33" s="290">
        <v>25</v>
      </c>
      <c r="K33" s="414"/>
    </row>
    <row r="34" spans="1:11" s="404" customFormat="1" ht="12" customHeight="1" x14ac:dyDescent="0.2">
      <c r="A34" s="290">
        <v>26</v>
      </c>
      <c r="B34" s="423"/>
      <c r="C34" s="423"/>
      <c r="D34" s="423"/>
      <c r="E34" s="290">
        <v>26</v>
      </c>
      <c r="F34" s="426"/>
      <c r="G34" s="423"/>
      <c r="H34" s="423"/>
      <c r="I34" s="423"/>
      <c r="J34" s="290">
        <v>26</v>
      </c>
      <c r="K34" s="414"/>
    </row>
    <row r="35" spans="1:11" s="406" customFormat="1" ht="12.75" x14ac:dyDescent="0.2">
      <c r="A35" s="290">
        <v>27</v>
      </c>
      <c r="B35" s="412">
        <f>SUM(B19:B34)</f>
        <v>122864</v>
      </c>
      <c r="C35" s="412">
        <f>SUM(C19:C34)</f>
        <v>110139</v>
      </c>
      <c r="D35" s="412">
        <f>SUM(D19:D34)</f>
        <v>124500</v>
      </c>
      <c r="E35" s="290">
        <v>27</v>
      </c>
      <c r="F35" s="413" t="s">
        <v>68</v>
      </c>
      <c r="G35" s="412">
        <f>SUM(G19:G34)</f>
        <v>123000</v>
      </c>
      <c r="H35" s="412">
        <f>SUM(H19:H34)</f>
        <v>123000</v>
      </c>
      <c r="I35" s="412">
        <f>SUM(I19:I34)</f>
        <v>123000</v>
      </c>
      <c r="J35" s="290">
        <v>27</v>
      </c>
      <c r="K35" s="407"/>
    </row>
    <row r="36" spans="1:11" s="404" customFormat="1" ht="12" customHeight="1" x14ac:dyDescent="0.2">
      <c r="A36" s="310">
        <v>28</v>
      </c>
      <c r="B36" s="287"/>
      <c r="C36" s="287"/>
      <c r="D36" s="287"/>
      <c r="E36" s="310">
        <v>28</v>
      </c>
      <c r="F36" s="290" t="s">
        <v>69</v>
      </c>
      <c r="G36" s="287"/>
      <c r="H36" s="287"/>
      <c r="I36" s="287"/>
      <c r="J36" s="310">
        <v>28</v>
      </c>
      <c r="K36" s="414"/>
    </row>
    <row r="37" spans="1:11" s="404" customFormat="1" ht="12" customHeight="1" x14ac:dyDescent="0.2">
      <c r="A37" s="290">
        <v>29</v>
      </c>
      <c r="B37" s="423">
        <v>24658</v>
      </c>
      <c r="C37" s="423">
        <v>0</v>
      </c>
      <c r="D37" s="423">
        <v>0</v>
      </c>
      <c r="E37" s="290">
        <v>29</v>
      </c>
      <c r="F37" s="426" t="s">
        <v>117</v>
      </c>
      <c r="G37" s="423">
        <v>0</v>
      </c>
      <c r="H37" s="423">
        <v>0</v>
      </c>
      <c r="I37" s="423">
        <v>0</v>
      </c>
      <c r="J37" s="290">
        <v>29</v>
      </c>
      <c r="K37" s="414"/>
    </row>
    <row r="38" spans="1:11" s="404" customFormat="1" ht="12" customHeight="1" x14ac:dyDescent="0.2">
      <c r="A38" s="290">
        <v>30</v>
      </c>
      <c r="B38" s="423">
        <v>0</v>
      </c>
      <c r="C38" s="423">
        <v>0</v>
      </c>
      <c r="D38" s="423">
        <v>0</v>
      </c>
      <c r="E38" s="290">
        <v>30</v>
      </c>
      <c r="F38" s="584" t="s">
        <v>118</v>
      </c>
      <c r="G38" s="423">
        <v>120000</v>
      </c>
      <c r="H38" s="423">
        <v>100000</v>
      </c>
      <c r="I38" s="423">
        <v>100000</v>
      </c>
      <c r="J38" s="290">
        <v>30</v>
      </c>
      <c r="K38" s="414"/>
    </row>
    <row r="39" spans="1:11" s="404" customFormat="1" ht="12" customHeight="1" x14ac:dyDescent="0.2">
      <c r="A39" s="290">
        <v>31</v>
      </c>
      <c r="B39" s="423"/>
      <c r="C39" s="423"/>
      <c r="D39" s="423"/>
      <c r="E39" s="290">
        <v>31</v>
      </c>
      <c r="F39" s="426"/>
      <c r="G39" s="423"/>
      <c r="H39" s="423"/>
      <c r="I39" s="423"/>
      <c r="J39" s="290">
        <v>31</v>
      </c>
      <c r="K39" s="414"/>
    </row>
    <row r="40" spans="1:11" s="404" customFormat="1" ht="12" customHeight="1" x14ac:dyDescent="0.2">
      <c r="A40" s="290">
        <v>32</v>
      </c>
      <c r="B40" s="423"/>
      <c r="C40" s="423"/>
      <c r="D40" s="423"/>
      <c r="E40" s="290">
        <v>32</v>
      </c>
      <c r="F40" s="426"/>
      <c r="G40" s="423"/>
      <c r="H40" s="423"/>
      <c r="I40" s="423"/>
      <c r="J40" s="290">
        <v>32</v>
      </c>
      <c r="K40" s="414"/>
    </row>
    <row r="41" spans="1:11" s="404" customFormat="1" ht="12" customHeight="1" x14ac:dyDescent="0.2">
      <c r="A41" s="290">
        <v>33</v>
      </c>
      <c r="B41" s="423"/>
      <c r="C41" s="423"/>
      <c r="D41" s="423"/>
      <c r="E41" s="290">
        <v>33</v>
      </c>
      <c r="F41" s="426"/>
      <c r="G41" s="423"/>
      <c r="H41" s="423"/>
      <c r="I41" s="423"/>
      <c r="J41" s="290">
        <v>33</v>
      </c>
      <c r="K41" s="414"/>
    </row>
    <row r="42" spans="1:11" s="404" customFormat="1" ht="12" customHeight="1" x14ac:dyDescent="0.2">
      <c r="A42" s="290">
        <v>34</v>
      </c>
      <c r="B42" s="423"/>
      <c r="C42" s="423"/>
      <c r="D42" s="423"/>
      <c r="E42" s="290">
        <v>34</v>
      </c>
      <c r="F42" s="426"/>
      <c r="G42" s="423"/>
      <c r="H42" s="423"/>
      <c r="I42" s="423"/>
      <c r="J42" s="290">
        <v>34</v>
      </c>
      <c r="K42" s="414"/>
    </row>
    <row r="43" spans="1:11" s="406" customFormat="1" ht="12.75" x14ac:dyDescent="0.2">
      <c r="A43" s="411">
        <v>35</v>
      </c>
      <c r="B43" s="412">
        <f>SUM(B37:B42)</f>
        <v>24658</v>
      </c>
      <c r="C43" s="412">
        <f>SUM(C37:C42)</f>
        <v>0</v>
      </c>
      <c r="D43" s="412">
        <f>SUM(D37:D42)</f>
        <v>0</v>
      </c>
      <c r="E43" s="411">
        <v>35</v>
      </c>
      <c r="F43" s="413" t="s">
        <v>72</v>
      </c>
      <c r="G43" s="412">
        <f>SUM(G37:G42)</f>
        <v>120000</v>
      </c>
      <c r="H43" s="412">
        <f>SUM(H37:H42)</f>
        <v>100000</v>
      </c>
      <c r="I43" s="412">
        <f>SUM(I37:I42)</f>
        <v>100000</v>
      </c>
      <c r="J43" s="411">
        <v>35</v>
      </c>
      <c r="K43" s="407"/>
    </row>
    <row r="44" spans="1:11" s="406" customFormat="1" ht="16.5" customHeight="1" thickBot="1" x14ac:dyDescent="0.25">
      <c r="A44" s="411">
        <v>36</v>
      </c>
      <c r="B44" s="409">
        <f>B16+B35+B43</f>
        <v>230579</v>
      </c>
      <c r="C44" s="409">
        <f>C16+C35+C43</f>
        <v>217702</v>
      </c>
      <c r="D44" s="409">
        <f>D16+D35+D43</f>
        <v>245500</v>
      </c>
      <c r="E44" s="408">
        <v>36</v>
      </c>
      <c r="F44" s="410" t="s">
        <v>73</v>
      </c>
      <c r="G44" s="409">
        <f>G16+G35+G43</f>
        <v>354000</v>
      </c>
      <c r="H44" s="409">
        <f>H16+H35+H43</f>
        <v>334000</v>
      </c>
      <c r="I44" s="409">
        <f>I16+I35+I43</f>
        <v>334000</v>
      </c>
      <c r="J44" s="408">
        <v>36</v>
      </c>
      <c r="K44" s="407"/>
    </row>
    <row r="45" spans="1:11" s="404" customFormat="1" ht="6" customHeight="1" x14ac:dyDescent="0.25">
      <c r="A45" s="298"/>
      <c r="B45" s="405"/>
      <c r="C45" s="278"/>
      <c r="D45" s="275"/>
      <c r="E45" s="350"/>
      <c r="F45" s="275"/>
      <c r="G45" s="275"/>
      <c r="H45" s="275"/>
      <c r="I45" s="275"/>
      <c r="J45" s="298"/>
    </row>
    <row r="46" spans="1:11" s="404" customFormat="1" ht="12" customHeight="1" x14ac:dyDescent="0.25">
      <c r="A46" s="954" t="s">
        <v>74</v>
      </c>
      <c r="B46" s="959"/>
      <c r="C46" s="959"/>
      <c r="D46" s="275"/>
      <c r="E46" s="350"/>
      <c r="F46" s="275"/>
      <c r="G46" s="275"/>
      <c r="H46" s="275"/>
      <c r="I46" s="275"/>
      <c r="J46" s="298"/>
    </row>
    <row r="47" spans="1:11" s="404" customFormat="1" ht="19.899999999999999" hidden="1" customHeight="1" x14ac:dyDescent="0.25">
      <c r="A47" s="298"/>
      <c r="B47" s="278"/>
      <c r="C47" s="278"/>
      <c r="D47" s="275"/>
      <c r="E47" s="350"/>
      <c r="F47" s="275"/>
      <c r="G47" s="275"/>
      <c r="H47" s="275"/>
      <c r="I47" s="275"/>
      <c r="J47" s="298"/>
    </row>
    <row r="48" spans="1:11" ht="15.75" hidden="1" x14ac:dyDescent="0.25">
      <c r="A48" s="351"/>
      <c r="B48" s="349"/>
      <c r="C48" s="352"/>
      <c r="D48" s="349"/>
      <c r="E48" s="351"/>
      <c r="F48" s="349"/>
      <c r="G48" s="349"/>
      <c r="H48" s="349"/>
      <c r="I48" s="349"/>
      <c r="J48" s="351"/>
    </row>
    <row r="49" spans="1:10" ht="15" hidden="1" x14ac:dyDescent="0.25">
      <c r="A49" s="952"/>
      <c r="B49" s="959"/>
      <c r="C49" s="959"/>
      <c r="D49" s="349"/>
      <c r="E49" s="351"/>
      <c r="F49" s="349"/>
      <c r="G49" s="349"/>
      <c r="H49" s="349"/>
      <c r="I49" s="349"/>
      <c r="J49" s="351"/>
    </row>
    <row r="50" spans="1:10" ht="15.75" hidden="1" x14ac:dyDescent="0.25"/>
    <row r="51" spans="1:10" ht="15.75" hidden="1" x14ac:dyDescent="0.25"/>
    <row r="52" spans="1:10" ht="15.75" hidden="1" x14ac:dyDescent="0.25"/>
    <row r="53" spans="1:10" ht="15.75" hidden="1" x14ac:dyDescent="0.25"/>
    <row r="54" spans="1:10" ht="15.75" hidden="1" x14ac:dyDescent="0.25"/>
    <row r="55" spans="1:10" ht="15.75" hidden="1" x14ac:dyDescent="0.25"/>
    <row r="56" spans="1:10" ht="15.75" hidden="1" x14ac:dyDescent="0.25"/>
    <row r="57" spans="1:10" ht="15.75" hidden="1" x14ac:dyDescent="0.25"/>
    <row r="58" spans="1:10" ht="15.75" hidden="1" x14ac:dyDescent="0.25"/>
    <row r="59" spans="1:10" ht="15.75" hidden="1" x14ac:dyDescent="0.25"/>
    <row r="60" spans="1:10" ht="15.75" hidden="1" x14ac:dyDescent="0.25"/>
    <row r="61" spans="1:10" ht="15.75" hidden="1" x14ac:dyDescent="0.25"/>
    <row r="62" spans="1:10" ht="15.75" hidden="1" x14ac:dyDescent="0.25"/>
    <row r="63" spans="1:10" ht="15.75" hidden="1" x14ac:dyDescent="0.25"/>
    <row r="64" spans="1:10" ht="15.75" hidden="1" x14ac:dyDescent="0.25"/>
    <row r="65" ht="15.75" hidden="1" x14ac:dyDescent="0.25"/>
    <row r="66" ht="15.75" hidden="1" x14ac:dyDescent="0.25"/>
    <row r="67" ht="15.75" hidden="1" x14ac:dyDescent="0.25"/>
    <row r="68" ht="15.75" hidden="1" x14ac:dyDescent="0.25"/>
    <row r="69" ht="15.75" hidden="1" x14ac:dyDescent="0.25"/>
    <row r="70" ht="15.75" hidden="1" x14ac:dyDescent="0.25"/>
    <row r="71" ht="15.75" hidden="1" x14ac:dyDescent="0.25"/>
    <row r="72" ht="15.75" hidden="1" x14ac:dyDescent="0.25"/>
    <row r="73" ht="15.75" hidden="1" x14ac:dyDescent="0.25"/>
    <row r="74" ht="15.75" hidden="1" x14ac:dyDescent="0.25"/>
    <row r="75" ht="15.75" hidden="1" x14ac:dyDescent="0.25"/>
    <row r="76" ht="15.75" hidden="1" x14ac:dyDescent="0.25"/>
    <row r="77" ht="15.75" hidden="1" x14ac:dyDescent="0.25"/>
    <row r="78" ht="15.75" hidden="1" x14ac:dyDescent="0.25"/>
    <row r="79" ht="15.75" hidden="1" x14ac:dyDescent="0.25"/>
    <row r="80" ht="15.75" hidden="1" x14ac:dyDescent="0.25"/>
    <row r="81" ht="15.75" hidden="1" x14ac:dyDescent="0.25"/>
    <row r="82" ht="15.75" hidden="1" x14ac:dyDescent="0.25"/>
    <row r="83" ht="15.75" hidden="1" x14ac:dyDescent="0.25"/>
    <row r="84" ht="15.75" hidden="1" x14ac:dyDescent="0.25"/>
    <row r="85" ht="15.75" hidden="1" x14ac:dyDescent="0.25"/>
    <row r="86" ht="15.75" hidden="1" x14ac:dyDescent="0.25"/>
    <row r="87" ht="15.75" hidden="1" x14ac:dyDescent="0.25"/>
    <row r="88" ht="15.75" hidden="1" x14ac:dyDescent="0.25"/>
    <row r="89" ht="15.75" hidden="1" x14ac:dyDescent="0.25"/>
    <row r="90" ht="15.75" hidden="1" x14ac:dyDescent="0.25"/>
    <row r="91" ht="15.75" hidden="1" x14ac:dyDescent="0.25"/>
    <row r="92" ht="15.75" hidden="1" x14ac:dyDescent="0.25"/>
    <row r="93" ht="15.75" hidden="1" x14ac:dyDescent="0.25"/>
    <row r="94" ht="15.75" hidden="1" x14ac:dyDescent="0.25"/>
    <row r="95" ht="15.75" hidden="1" x14ac:dyDescent="0.25"/>
    <row r="96" ht="15.75" hidden="1" x14ac:dyDescent="0.25"/>
    <row r="97" ht="15.75" hidden="1" x14ac:dyDescent="0.25"/>
    <row r="98" ht="15.75" hidden="1" x14ac:dyDescent="0.25"/>
    <row r="99" ht="15.75" hidden="1" x14ac:dyDescent="0.25"/>
    <row r="100" ht="15.75" hidden="1" x14ac:dyDescent="0.25"/>
    <row r="101" ht="15.75" hidden="1" x14ac:dyDescent="0.25"/>
    <row r="102" ht="15.75" hidden="1" x14ac:dyDescent="0.25"/>
    <row r="103" ht="15.75" hidden="1" x14ac:dyDescent="0.25"/>
    <row r="104" ht="15.75" hidden="1" x14ac:dyDescent="0.25"/>
    <row r="105" ht="15.75" hidden="1" x14ac:dyDescent="0.25"/>
    <row r="106" ht="15.75" hidden="1" x14ac:dyDescent="0.25"/>
    <row r="107" ht="15.75" hidden="1" x14ac:dyDescent="0.25"/>
    <row r="108" ht="15.75" hidden="1" x14ac:dyDescent="0.25"/>
    <row r="109" ht="15.75" hidden="1" x14ac:dyDescent="0.25"/>
    <row r="110" ht="15.75" hidden="1" x14ac:dyDescent="0.25"/>
    <row r="111" ht="15.75" hidden="1" x14ac:dyDescent="0.25"/>
    <row r="112" ht="15.75" hidden="1" x14ac:dyDescent="0.25"/>
    <row r="113" ht="15.75" hidden="1" x14ac:dyDescent="0.25"/>
    <row r="114" ht="15.75" hidden="1" x14ac:dyDescent="0.25"/>
    <row r="115" ht="15.75" hidden="1" x14ac:dyDescent="0.25"/>
    <row r="116" ht="15.75" hidden="1" x14ac:dyDescent="0.25"/>
    <row r="117" ht="15.75" hidden="1" x14ac:dyDescent="0.25"/>
    <row r="118" ht="15.75" hidden="1" x14ac:dyDescent="0.25"/>
    <row r="119" ht="15.75" hidden="1" x14ac:dyDescent="0.25"/>
    <row r="120" ht="15.75" hidden="1" x14ac:dyDescent="0.25"/>
    <row r="121" ht="15.75" hidden="1" x14ac:dyDescent="0.25"/>
    <row r="122" ht="15.75" hidden="1" x14ac:dyDescent="0.25"/>
    <row r="123" ht="15.75" hidden="1" x14ac:dyDescent="0.25"/>
    <row r="124" ht="15.75" hidden="1" x14ac:dyDescent="0.25"/>
    <row r="125" ht="15.75" hidden="1" x14ac:dyDescent="0.25"/>
    <row r="126" ht="15.75" hidden="1" x14ac:dyDescent="0.25"/>
    <row r="127" ht="15.75" hidden="1" x14ac:dyDescent="0.25"/>
    <row r="128" ht="15.75" hidden="1" x14ac:dyDescent="0.25"/>
    <row r="129" ht="15.75" hidden="1" x14ac:dyDescent="0.25"/>
    <row r="130" ht="15.75" hidden="1" x14ac:dyDescent="0.25"/>
    <row r="131" ht="15.75" hidden="1" x14ac:dyDescent="0.25"/>
    <row r="132" ht="15.75" hidden="1" x14ac:dyDescent="0.25"/>
    <row r="133" ht="15.75" hidden="1" x14ac:dyDescent="0.25"/>
    <row r="134" ht="15.75" hidden="1" x14ac:dyDescent="0.25"/>
    <row r="135" ht="15.75" hidden="1" x14ac:dyDescent="0.25"/>
    <row r="136" ht="15.75" hidden="1" x14ac:dyDescent="0.25"/>
    <row r="137" ht="15.75" hidden="1" x14ac:dyDescent="0.25"/>
    <row r="138" ht="15.75" hidden="1" x14ac:dyDescent="0.25"/>
    <row r="139" ht="15.75" hidden="1" x14ac:dyDescent="0.25"/>
    <row r="140" ht="15.75" hidden="1" x14ac:dyDescent="0.25"/>
    <row r="141" ht="15.75" hidden="1" x14ac:dyDescent="0.25"/>
    <row r="142" ht="15.75" hidden="1" x14ac:dyDescent="0.25"/>
    <row r="143" ht="15.75" hidden="1" x14ac:dyDescent="0.25"/>
    <row r="144" ht="15.75" hidden="1" x14ac:dyDescent="0.25"/>
    <row r="145" ht="15.75" hidden="1" x14ac:dyDescent="0.25"/>
    <row r="146" ht="15.75" hidden="1" x14ac:dyDescent="0.25"/>
    <row r="147" ht="15.75" hidden="1" x14ac:dyDescent="0.25"/>
    <row r="148" ht="15.75" hidden="1" x14ac:dyDescent="0.25"/>
    <row r="149" ht="15.75" hidden="1" x14ac:dyDescent="0.25"/>
    <row r="150" ht="15.75" hidden="1" x14ac:dyDescent="0.25"/>
    <row r="151" ht="15.75" hidden="1" x14ac:dyDescent="0.25"/>
    <row r="152" ht="15.75" hidden="1" x14ac:dyDescent="0.25"/>
    <row r="153" ht="15.75" hidden="1" x14ac:dyDescent="0.25"/>
    <row r="154" ht="15.75" hidden="1" x14ac:dyDescent="0.25"/>
    <row r="155" ht="15.75" hidden="1" x14ac:dyDescent="0.25"/>
    <row r="156" ht="15.75" hidden="1" x14ac:dyDescent="0.25"/>
    <row r="157" ht="15.75" hidden="1" x14ac:dyDescent="0.25"/>
    <row r="158" ht="15.75" hidden="1" x14ac:dyDescent="0.25"/>
    <row r="159" ht="15.75" hidden="1" x14ac:dyDescent="0.25"/>
    <row r="160" ht="15.75" hidden="1" x14ac:dyDescent="0.25"/>
    <row r="161" ht="15.75" hidden="1" x14ac:dyDescent="0.25"/>
    <row r="162" ht="15.75" hidden="1" x14ac:dyDescent="0.25"/>
    <row r="163" ht="15.75" hidden="1" x14ac:dyDescent="0.25"/>
    <row r="164" ht="15.75" hidden="1" x14ac:dyDescent="0.25"/>
    <row r="165" ht="15.75" hidden="1" x14ac:dyDescent="0.25"/>
    <row r="166" ht="15.75" hidden="1" x14ac:dyDescent="0.25"/>
    <row r="167" ht="15.75" hidden="1" x14ac:dyDescent="0.25"/>
    <row r="168" ht="15.75" hidden="1" x14ac:dyDescent="0.25"/>
    <row r="169" ht="15.75" hidden="1" x14ac:dyDescent="0.25"/>
    <row r="170" ht="15.75" hidden="1" x14ac:dyDescent="0.25"/>
    <row r="171" ht="15.75" hidden="1" x14ac:dyDescent="0.25"/>
    <row r="172" ht="15.75" hidden="1" x14ac:dyDescent="0.25"/>
    <row r="173" ht="15.75" hidden="1" x14ac:dyDescent="0.25"/>
    <row r="174" ht="15.75" hidden="1" x14ac:dyDescent="0.25"/>
    <row r="175" ht="15.75" hidden="1" x14ac:dyDescent="0.25"/>
    <row r="176" ht="15.75" hidden="1" x14ac:dyDescent="0.25"/>
    <row r="177" ht="15.75" hidden="1" x14ac:dyDescent="0.25"/>
    <row r="178" ht="15.75" hidden="1" x14ac:dyDescent="0.25"/>
    <row r="179" ht="15.75" hidden="1" x14ac:dyDescent="0.25"/>
    <row r="180" ht="15.75" hidden="1" x14ac:dyDescent="0.25"/>
    <row r="181" ht="15.75" hidden="1" x14ac:dyDescent="0.25"/>
    <row r="182" ht="15.75" hidden="1" x14ac:dyDescent="0.25"/>
    <row r="183" ht="15.75" hidden="1" x14ac:dyDescent="0.25"/>
    <row r="184" ht="15.75" hidden="1" x14ac:dyDescent="0.25"/>
    <row r="185" ht="15.75" hidden="1" x14ac:dyDescent="0.25"/>
    <row r="186" ht="15.75" hidden="1" x14ac:dyDescent="0.25"/>
    <row r="187" ht="15.75" hidden="1" x14ac:dyDescent="0.25"/>
    <row r="188" ht="15.75" hidden="1" x14ac:dyDescent="0.25"/>
    <row r="189" ht="15.75" hidden="1" x14ac:dyDescent="0.25"/>
    <row r="190" ht="15.75" hidden="1" x14ac:dyDescent="0.25"/>
    <row r="191" ht="15.75" hidden="1" x14ac:dyDescent="0.25"/>
    <row r="192" ht="15.75" hidden="1" x14ac:dyDescent="0.25"/>
    <row r="193" ht="15.75" hidden="1" x14ac:dyDescent="0.25"/>
    <row r="194" ht="15.75" hidden="1" x14ac:dyDescent="0.25"/>
    <row r="195" ht="15.75" hidden="1" x14ac:dyDescent="0.25"/>
    <row r="196" ht="15.75" hidden="1" x14ac:dyDescent="0.25"/>
    <row r="197" ht="15.75" hidden="1" x14ac:dyDescent="0.25"/>
    <row r="198" ht="15.75" hidden="1" x14ac:dyDescent="0.25"/>
    <row r="199" ht="15.75" hidden="1" x14ac:dyDescent="0.25"/>
    <row r="200" ht="15.75" hidden="1" x14ac:dyDescent="0.25"/>
    <row r="201" ht="15.75" hidden="1" x14ac:dyDescent="0.25"/>
    <row r="202" ht="15.75" hidden="1" x14ac:dyDescent="0.25"/>
    <row r="203" ht="15.75" hidden="1" x14ac:dyDescent="0.25"/>
    <row r="204" ht="15.75" hidden="1" x14ac:dyDescent="0.25"/>
    <row r="205" ht="15.75" hidden="1" x14ac:dyDescent="0.25"/>
    <row r="206" ht="15.75" hidden="1" x14ac:dyDescent="0.25"/>
    <row r="207" ht="15.75" hidden="1" x14ac:dyDescent="0.25"/>
    <row r="208" ht="15.75" hidden="1" x14ac:dyDescent="0.25"/>
    <row r="209" ht="15.75" hidden="1" x14ac:dyDescent="0.25"/>
    <row r="210" ht="15.75" hidden="1" x14ac:dyDescent="0.25"/>
    <row r="211" ht="15.75" hidden="1" x14ac:dyDescent="0.25"/>
    <row r="212" ht="15.75" hidden="1" x14ac:dyDescent="0.25"/>
    <row r="213" ht="15.75" hidden="1" x14ac:dyDescent="0.25"/>
    <row r="214" ht="15.75" hidden="1" x14ac:dyDescent="0.25"/>
    <row r="215" ht="15.75" hidden="1" x14ac:dyDescent="0.25"/>
    <row r="216" ht="15.75" hidden="1" x14ac:dyDescent="0.25"/>
    <row r="217" ht="15.75" hidden="1" x14ac:dyDescent="0.25"/>
    <row r="218" ht="15.75" hidden="1" x14ac:dyDescent="0.25"/>
    <row r="219" ht="15.75" hidden="1" x14ac:dyDescent="0.25"/>
    <row r="220" ht="15.75" hidden="1" x14ac:dyDescent="0.25"/>
    <row r="221" ht="15.75" hidden="1" x14ac:dyDescent="0.25"/>
    <row r="222" ht="15.75" hidden="1" x14ac:dyDescent="0.25"/>
    <row r="223" ht="15.75" hidden="1" x14ac:dyDescent="0.25"/>
    <row r="224" ht="15.75" hidden="1" x14ac:dyDescent="0.25"/>
    <row r="225" ht="15.75" hidden="1" x14ac:dyDescent="0.25"/>
    <row r="226" ht="15.75" hidden="1" x14ac:dyDescent="0.25"/>
    <row r="227" ht="15.75" hidden="1" x14ac:dyDescent="0.25"/>
    <row r="228" ht="15.75" hidden="1" x14ac:dyDescent="0.25"/>
    <row r="229" ht="15.75" hidden="1" x14ac:dyDescent="0.25"/>
    <row r="230" ht="15.75" hidden="1" x14ac:dyDescent="0.25"/>
    <row r="231" ht="15.75" hidden="1" x14ac:dyDescent="0.25"/>
    <row r="232" ht="15.75" hidden="1" x14ac:dyDescent="0.25"/>
    <row r="233" ht="15.75" hidden="1" x14ac:dyDescent="0.25"/>
    <row r="234" ht="15.75" hidden="1" x14ac:dyDescent="0.25"/>
    <row r="235" ht="15.75" hidden="1" x14ac:dyDescent="0.25"/>
    <row r="236" ht="15.75" hidden="1" x14ac:dyDescent="0.25"/>
    <row r="237" ht="15.75" hidden="1" x14ac:dyDescent="0.25"/>
    <row r="238" ht="15.75" hidden="1" x14ac:dyDescent="0.25"/>
    <row r="239" ht="15.75" hidden="1" x14ac:dyDescent="0.25"/>
    <row r="240" ht="15.75" hidden="1" x14ac:dyDescent="0.25"/>
    <row r="241" ht="15.75" hidden="1" x14ac:dyDescent="0.25"/>
    <row r="242" ht="15.75" hidden="1" x14ac:dyDescent="0.25"/>
    <row r="243" ht="15.75" hidden="1" x14ac:dyDescent="0.25"/>
    <row r="244" ht="15.75" hidden="1" x14ac:dyDescent="0.25"/>
    <row r="245" ht="15.75" hidden="1" x14ac:dyDescent="0.25"/>
    <row r="246" ht="15.75" hidden="1" x14ac:dyDescent="0.25"/>
    <row r="247" ht="15.75" hidden="1" x14ac:dyDescent="0.25"/>
    <row r="248" ht="15.75" hidden="1" x14ac:dyDescent="0.25"/>
    <row r="249" ht="15.75" hidden="1" x14ac:dyDescent="0.25"/>
    <row r="250" ht="15.75" hidden="1" x14ac:dyDescent="0.25"/>
    <row r="251" ht="15.75" hidden="1" x14ac:dyDescent="0.25"/>
    <row r="252" ht="15.75" hidden="1" x14ac:dyDescent="0.25"/>
    <row r="253" ht="15.75" hidden="1" x14ac:dyDescent="0.25"/>
    <row r="254" ht="15.75" hidden="1" x14ac:dyDescent="0.25"/>
    <row r="255" ht="15.75" hidden="1" x14ac:dyDescent="0.25"/>
    <row r="256" ht="15.75" hidden="1" x14ac:dyDescent="0.25"/>
    <row r="257" ht="15.75" hidden="1" x14ac:dyDescent="0.25"/>
    <row r="258" ht="15.75" hidden="1" x14ac:dyDescent="0.25"/>
    <row r="259" ht="15.75" hidden="1" x14ac:dyDescent="0.25"/>
    <row r="260" ht="15.75" hidden="1" x14ac:dyDescent="0.25"/>
    <row r="261" ht="15.75" hidden="1" x14ac:dyDescent="0.25"/>
    <row r="262" ht="15.75" hidden="1" x14ac:dyDescent="0.25"/>
    <row r="263" ht="15.75" hidden="1" x14ac:dyDescent="0.25"/>
    <row r="264" ht="15.75" hidden="1" x14ac:dyDescent="0.25"/>
    <row r="265" ht="15.75" hidden="1" x14ac:dyDescent="0.25"/>
    <row r="266" ht="15.75" hidden="1" x14ac:dyDescent="0.25"/>
    <row r="267" ht="15.75" hidden="1" x14ac:dyDescent="0.25"/>
    <row r="268" ht="15.75" hidden="1" x14ac:dyDescent="0.25"/>
    <row r="269" ht="15.75" hidden="1" x14ac:dyDescent="0.25"/>
    <row r="270" ht="15.75" hidden="1" x14ac:dyDescent="0.25"/>
    <row r="271" ht="15.75" hidden="1" x14ac:dyDescent="0.25"/>
    <row r="272" ht="15.75" hidden="1" x14ac:dyDescent="0.25"/>
    <row r="273" ht="15.75" hidden="1" x14ac:dyDescent="0.25"/>
    <row r="274" ht="15.75" hidden="1" x14ac:dyDescent="0.25"/>
    <row r="275" ht="15.75" hidden="1" x14ac:dyDescent="0.25"/>
    <row r="276" ht="15.75" hidden="1" x14ac:dyDescent="0.25"/>
    <row r="277" ht="15.75" hidden="1" x14ac:dyDescent="0.25"/>
    <row r="278" ht="15.75" hidden="1" x14ac:dyDescent="0.25"/>
    <row r="279" ht="15.75" hidden="1" x14ac:dyDescent="0.25"/>
    <row r="280" ht="15.75" hidden="1" x14ac:dyDescent="0.25"/>
    <row r="281" ht="15.75" hidden="1" x14ac:dyDescent="0.25"/>
    <row r="282" ht="15.75" hidden="1" x14ac:dyDescent="0.25"/>
    <row r="283" ht="15.75" hidden="1" x14ac:dyDescent="0.25"/>
    <row r="284" ht="15.75" hidden="1" x14ac:dyDescent="0.25"/>
    <row r="285" ht="15.75" hidden="1" x14ac:dyDescent="0.25"/>
    <row r="286" ht="15.75" hidden="1" x14ac:dyDescent="0.25"/>
    <row r="287" ht="15.75" hidden="1" x14ac:dyDescent="0.25"/>
    <row r="288" ht="15.75" hidden="1" x14ac:dyDescent="0.25"/>
    <row r="289" ht="15.75" hidden="1" x14ac:dyDescent="0.25"/>
    <row r="290" ht="15.75" hidden="1" x14ac:dyDescent="0.25"/>
    <row r="291" ht="15.75" hidden="1" x14ac:dyDescent="0.25"/>
    <row r="292" ht="15.75" hidden="1" x14ac:dyDescent="0.25"/>
    <row r="293" ht="15.75" hidden="1" x14ac:dyDescent="0.25"/>
    <row r="294" ht="15.75" hidden="1" x14ac:dyDescent="0.25"/>
    <row r="295" ht="15.75" hidden="1" x14ac:dyDescent="0.25"/>
    <row r="296" ht="15.75" hidden="1" x14ac:dyDescent="0.25"/>
    <row r="297" ht="15.75" hidden="1" x14ac:dyDescent="0.25"/>
    <row r="298" ht="15.75" hidden="1" x14ac:dyDescent="0.25"/>
    <row r="299" ht="15.75" hidden="1" x14ac:dyDescent="0.25"/>
    <row r="300" ht="15.75" hidden="1" x14ac:dyDescent="0.25"/>
    <row r="301" ht="15.75" hidden="1" x14ac:dyDescent="0.25"/>
    <row r="302" ht="15.75" hidden="1" x14ac:dyDescent="0.25"/>
    <row r="303" ht="15.75" hidden="1" x14ac:dyDescent="0.25"/>
    <row r="304" ht="15.75" hidden="1" x14ac:dyDescent="0.25"/>
    <row r="305" ht="15.75" hidden="1" x14ac:dyDescent="0.25"/>
    <row r="306" ht="15.75" hidden="1" x14ac:dyDescent="0.25"/>
    <row r="307" ht="15.75" hidden="1" x14ac:dyDescent="0.25"/>
    <row r="308" ht="15.75" hidden="1" x14ac:dyDescent="0.25"/>
    <row r="309" ht="15.75" hidden="1" x14ac:dyDescent="0.25"/>
    <row r="310" ht="15.75" hidden="1" x14ac:dyDescent="0.25"/>
    <row r="311" ht="15.75" hidden="1" x14ac:dyDescent="0.25"/>
    <row r="312" ht="15.75" hidden="1" x14ac:dyDescent="0.25"/>
    <row r="313" ht="15.75" hidden="1" x14ac:dyDescent="0.25"/>
    <row r="314" ht="15.75" hidden="1" x14ac:dyDescent="0.25"/>
    <row r="315" ht="15.75" hidden="1" x14ac:dyDescent="0.25"/>
    <row r="316" ht="15.75" hidden="1" x14ac:dyDescent="0.25"/>
    <row r="317" ht="15.75" hidden="1" x14ac:dyDescent="0.25"/>
    <row r="318" ht="15.75" hidden="1" x14ac:dyDescent="0.25"/>
    <row r="319" ht="15.75" hidden="1" x14ac:dyDescent="0.25"/>
    <row r="320" ht="15.75" hidden="1" x14ac:dyDescent="0.25"/>
    <row r="321" ht="15.75" hidden="1" x14ac:dyDescent="0.25"/>
    <row r="322" ht="15.75" hidden="1" x14ac:dyDescent="0.25"/>
    <row r="323" ht="15.75" hidden="1" x14ac:dyDescent="0.25"/>
    <row r="324" ht="15.75" hidden="1" x14ac:dyDescent="0.25"/>
    <row r="325" ht="15.75" hidden="1" x14ac:dyDescent="0.25"/>
    <row r="326" ht="15.75" hidden="1" x14ac:dyDescent="0.25"/>
    <row r="327" ht="15.75" hidden="1" x14ac:dyDescent="0.25"/>
    <row r="328" ht="15.75" hidden="1" x14ac:dyDescent="0.25"/>
    <row r="329" ht="15.75" hidden="1" x14ac:dyDescent="0.25"/>
    <row r="330" ht="15.75" hidden="1" x14ac:dyDescent="0.25"/>
    <row r="331" ht="15.75" hidden="1" x14ac:dyDescent="0.25"/>
    <row r="332" ht="15.75" hidden="1" x14ac:dyDescent="0.25"/>
    <row r="333" ht="15.75" hidden="1" x14ac:dyDescent="0.25"/>
    <row r="334" ht="15.75" hidden="1" x14ac:dyDescent="0.25"/>
    <row r="335" ht="15.75" hidden="1" x14ac:dyDescent="0.25"/>
    <row r="336" ht="15.75" hidden="1" x14ac:dyDescent="0.25"/>
    <row r="337" ht="15.75" hidden="1" x14ac:dyDescent="0.25"/>
    <row r="338" ht="15.75" hidden="1" x14ac:dyDescent="0.25"/>
    <row r="339" ht="15.75" hidden="1" x14ac:dyDescent="0.25"/>
    <row r="340" ht="15.75" hidden="1" x14ac:dyDescent="0.25"/>
    <row r="341" ht="15.75" hidden="1" x14ac:dyDescent="0.25"/>
    <row r="342" ht="15.75" hidden="1" x14ac:dyDescent="0.25"/>
    <row r="343" ht="15.75" hidden="1" x14ac:dyDescent="0.25"/>
    <row r="344" ht="15.75" hidden="1" x14ac:dyDescent="0.25"/>
    <row r="345" ht="15.75" hidden="1" x14ac:dyDescent="0.25"/>
    <row r="346" ht="15.75" hidden="1" x14ac:dyDescent="0.25"/>
    <row r="347" ht="15.75" hidden="1" x14ac:dyDescent="0.25"/>
    <row r="348" ht="15.75" hidden="1" x14ac:dyDescent="0.25"/>
    <row r="349" ht="15.75" hidden="1" x14ac:dyDescent="0.25"/>
    <row r="350" ht="15.75" hidden="1" x14ac:dyDescent="0.25"/>
    <row r="351" ht="15.75" hidden="1" x14ac:dyDescent="0.25"/>
    <row r="352" ht="15.75" hidden="1" x14ac:dyDescent="0.25"/>
    <row r="353" ht="15.75" hidden="1" x14ac:dyDescent="0.25"/>
    <row r="354" ht="15.75" hidden="1" x14ac:dyDescent="0.25"/>
    <row r="355" ht="15.75" hidden="1" x14ac:dyDescent="0.25"/>
    <row r="356" ht="15.75" hidden="1" x14ac:dyDescent="0.25"/>
    <row r="357" ht="15.75" hidden="1" x14ac:dyDescent="0.25"/>
    <row r="358" ht="15.75" hidden="1" x14ac:dyDescent="0.25"/>
    <row r="359" ht="15.75" hidden="1" x14ac:dyDescent="0.25"/>
    <row r="360" ht="15.75" hidden="1" x14ac:dyDescent="0.25"/>
    <row r="361" ht="15.75" hidden="1" x14ac:dyDescent="0.25"/>
    <row r="362" ht="15.75" hidden="1" x14ac:dyDescent="0.25"/>
    <row r="363" ht="15.75" hidden="1" x14ac:dyDescent="0.25"/>
    <row r="364" ht="15.75" hidden="1" x14ac:dyDescent="0.25"/>
    <row r="365" ht="15.75" hidden="1" x14ac:dyDescent="0.25"/>
    <row r="366" ht="15.75" hidden="1" x14ac:dyDescent="0.25"/>
    <row r="367" ht="15.75" hidden="1" x14ac:dyDescent="0.25"/>
    <row r="368" ht="15.75" hidden="1" x14ac:dyDescent="0.25"/>
    <row r="369" ht="15.75" hidden="1" x14ac:dyDescent="0.25"/>
    <row r="370" ht="15.75" hidden="1" x14ac:dyDescent="0.25"/>
    <row r="371" ht="15.75" hidden="1" x14ac:dyDescent="0.25"/>
    <row r="372" ht="15.75" hidden="1" x14ac:dyDescent="0.25"/>
    <row r="373" ht="15.75" hidden="1" x14ac:dyDescent="0.25"/>
    <row r="374" ht="15.75" hidden="1" x14ac:dyDescent="0.25"/>
    <row r="375" ht="15.75" hidden="1" x14ac:dyDescent="0.25"/>
    <row r="376" ht="15.75" hidden="1" x14ac:dyDescent="0.25"/>
    <row r="377" ht="15.75" hidden="1" x14ac:dyDescent="0.25"/>
    <row r="378" ht="15.75" hidden="1" x14ac:dyDescent="0.25"/>
    <row r="379" ht="15.75" hidden="1" x14ac:dyDescent="0.25"/>
    <row r="380" ht="15.75" hidden="1" x14ac:dyDescent="0.25"/>
    <row r="381" ht="15.75" hidden="1" x14ac:dyDescent="0.25"/>
    <row r="382" ht="15.75" hidden="1" x14ac:dyDescent="0.25"/>
    <row r="383" ht="15.75" hidden="1" x14ac:dyDescent="0.25"/>
    <row r="384" ht="15.75" hidden="1" x14ac:dyDescent="0.25"/>
    <row r="385" ht="15.75" hidden="1" x14ac:dyDescent="0.25"/>
    <row r="386" ht="15.75" hidden="1" x14ac:dyDescent="0.25"/>
    <row r="387" ht="15.75" hidden="1" x14ac:dyDescent="0.25"/>
    <row r="388" ht="15.75" hidden="1" x14ac:dyDescent="0.25"/>
    <row r="389" ht="15.75" hidden="1" x14ac:dyDescent="0.25"/>
    <row r="390" ht="15.75" hidden="1" x14ac:dyDescent="0.25"/>
    <row r="391" ht="15.75" hidden="1" x14ac:dyDescent="0.25"/>
    <row r="392" ht="15.75" hidden="1" x14ac:dyDescent="0.25"/>
    <row r="393" ht="15.75" hidden="1" x14ac:dyDescent="0.25"/>
    <row r="394" ht="15.75" hidden="1" x14ac:dyDescent="0.25"/>
    <row r="395" ht="15.75" hidden="1" x14ac:dyDescent="0.25"/>
    <row r="396" ht="15.75" hidden="1" x14ac:dyDescent="0.25"/>
    <row r="397" ht="15.75" hidden="1" x14ac:dyDescent="0.25"/>
    <row r="398" ht="15.75" hidden="1" x14ac:dyDescent="0.25"/>
    <row r="399" ht="15.75" hidden="1" x14ac:dyDescent="0.25"/>
    <row r="400" ht="15.75" hidden="1" x14ac:dyDescent="0.25"/>
    <row r="401" ht="15.75" hidden="1" x14ac:dyDescent="0.25"/>
    <row r="402" ht="15.75" hidden="1" x14ac:dyDescent="0.25"/>
    <row r="403" ht="15.75" hidden="1" x14ac:dyDescent="0.25"/>
    <row r="404" ht="15.75" hidden="1" x14ac:dyDescent="0.25"/>
    <row r="405" ht="15.75" hidden="1" x14ac:dyDescent="0.25"/>
    <row r="406" ht="15.75" hidden="1" x14ac:dyDescent="0.25"/>
    <row r="407" ht="15.75" hidden="1" x14ac:dyDescent="0.25"/>
    <row r="408" ht="15.75" hidden="1" x14ac:dyDescent="0.25"/>
    <row r="409" ht="15.75" hidden="1" x14ac:dyDescent="0.25"/>
    <row r="410" ht="15.75" hidden="1" x14ac:dyDescent="0.25"/>
    <row r="411" ht="15.75" hidden="1" x14ac:dyDescent="0.25"/>
    <row r="412" ht="15.75" hidden="1" x14ac:dyDescent="0.25"/>
    <row r="413" ht="15.75" hidden="1" x14ac:dyDescent="0.25"/>
    <row r="414" ht="15.75" hidden="1" x14ac:dyDescent="0.25"/>
    <row r="415" ht="15.75" hidden="1" x14ac:dyDescent="0.25"/>
    <row r="416" ht="15.75" hidden="1" x14ac:dyDescent="0.25"/>
    <row r="417" ht="15.75" hidden="1" x14ac:dyDescent="0.25"/>
    <row r="418" ht="15.75" hidden="1" x14ac:dyDescent="0.25"/>
    <row r="419" ht="15.75" hidden="1" x14ac:dyDescent="0.25"/>
    <row r="420" ht="15.75" hidden="1" x14ac:dyDescent="0.25"/>
    <row r="421" ht="15.75" hidden="1" x14ac:dyDescent="0.25"/>
    <row r="422" ht="15.75" hidden="1" x14ac:dyDescent="0.25"/>
    <row r="423" ht="15.75" hidden="1" x14ac:dyDescent="0.25"/>
    <row r="424" ht="15.75" hidden="1" x14ac:dyDescent="0.25"/>
    <row r="425" ht="15.75" hidden="1" x14ac:dyDescent="0.25"/>
    <row r="426" ht="15.75" hidden="1" x14ac:dyDescent="0.25"/>
    <row r="427" ht="15.75" hidden="1" x14ac:dyDescent="0.25"/>
    <row r="428" ht="15.75" hidden="1" x14ac:dyDescent="0.25"/>
    <row r="429" ht="15.75" hidden="1" x14ac:dyDescent="0.25"/>
    <row r="430" ht="15.75" hidden="1" x14ac:dyDescent="0.25"/>
    <row r="431" ht="15.75" hidden="1" x14ac:dyDescent="0.25"/>
    <row r="432" ht="15.75" hidden="1" x14ac:dyDescent="0.25"/>
    <row r="433" ht="15.75" hidden="1" x14ac:dyDescent="0.25"/>
    <row r="434" ht="15.75" hidden="1" x14ac:dyDescent="0.25"/>
    <row r="435" ht="15.75" hidden="1" x14ac:dyDescent="0.25"/>
    <row r="436" ht="15.75" hidden="1" x14ac:dyDescent="0.25"/>
    <row r="437" ht="15.75" hidden="1" x14ac:dyDescent="0.25"/>
    <row r="438" ht="15.75" hidden="1" x14ac:dyDescent="0.25"/>
    <row r="439" ht="15.75" hidden="1" x14ac:dyDescent="0.25"/>
    <row r="440" ht="15.75" hidden="1" x14ac:dyDescent="0.25"/>
    <row r="441" ht="15.75" hidden="1" x14ac:dyDescent="0.25"/>
    <row r="442" ht="15.75" hidden="1" x14ac:dyDescent="0.25"/>
    <row r="443" ht="15.75" hidden="1" x14ac:dyDescent="0.25"/>
    <row r="444" ht="15.75" hidden="1" x14ac:dyDescent="0.25"/>
    <row r="445" ht="15.75" hidden="1" x14ac:dyDescent="0.25"/>
    <row r="446" ht="15.75" hidden="1" x14ac:dyDescent="0.25"/>
    <row r="447" ht="15.75" hidden="1" x14ac:dyDescent="0.25"/>
    <row r="448" ht="15.75" hidden="1" x14ac:dyDescent="0.25"/>
    <row r="449" ht="15.75" hidden="1" x14ac:dyDescent="0.25"/>
    <row r="450" ht="15.75" hidden="1" x14ac:dyDescent="0.25"/>
    <row r="451" ht="15.75" hidden="1" x14ac:dyDescent="0.25"/>
    <row r="452" ht="15.75" hidden="1" x14ac:dyDescent="0.25"/>
    <row r="453" ht="15.75" hidden="1" x14ac:dyDescent="0.25"/>
    <row r="454" ht="15.75" hidden="1" x14ac:dyDescent="0.25"/>
    <row r="455" ht="15.75" hidden="1" x14ac:dyDescent="0.25"/>
    <row r="456" ht="15.75" hidden="1" x14ac:dyDescent="0.25"/>
    <row r="457" ht="15.75" hidden="1" x14ac:dyDescent="0.25"/>
    <row r="458" ht="15.75" hidden="1" x14ac:dyDescent="0.25"/>
    <row r="459" ht="15.75" hidden="1" x14ac:dyDescent="0.25"/>
    <row r="460" ht="15.75" hidden="1" x14ac:dyDescent="0.25"/>
    <row r="461" ht="15.75" hidden="1" x14ac:dyDescent="0.25"/>
    <row r="462" ht="15.75" hidden="1" x14ac:dyDescent="0.25"/>
    <row r="463" ht="15.75" hidden="1" x14ac:dyDescent="0.25"/>
    <row r="464" ht="15.75" hidden="1" x14ac:dyDescent="0.25"/>
    <row r="465" ht="15.75" hidden="1" x14ac:dyDescent="0.25"/>
    <row r="466" ht="15.75" hidden="1" x14ac:dyDescent="0.25"/>
    <row r="467" ht="15.75" hidden="1" x14ac:dyDescent="0.25"/>
    <row r="468" ht="15.75" hidden="1" x14ac:dyDescent="0.25"/>
    <row r="469" ht="15.75" hidden="1" x14ac:dyDescent="0.25"/>
    <row r="470" ht="15.75" hidden="1" x14ac:dyDescent="0.25"/>
    <row r="471" ht="15.75" hidden="1" x14ac:dyDescent="0.25"/>
    <row r="472" ht="15.75" hidden="1" x14ac:dyDescent="0.25"/>
    <row r="473" ht="15.75" hidden="1" x14ac:dyDescent="0.25"/>
    <row r="474" ht="15.75" hidden="1" x14ac:dyDescent="0.25"/>
    <row r="475" ht="15.75" hidden="1" x14ac:dyDescent="0.25"/>
    <row r="476" ht="15.75" hidden="1" x14ac:dyDescent="0.25"/>
    <row r="477" ht="15.75" hidden="1" x14ac:dyDescent="0.25"/>
    <row r="478" ht="15.75" hidden="1" x14ac:dyDescent="0.25"/>
    <row r="479" ht="15.75" hidden="1" x14ac:dyDescent="0.25"/>
    <row r="480" ht="15.75" hidden="1" x14ac:dyDescent="0.25"/>
    <row r="481" ht="15.75" hidden="1" x14ac:dyDescent="0.25"/>
    <row r="482" ht="15.75" hidden="1" x14ac:dyDescent="0.25"/>
    <row r="483" ht="15.75" hidden="1" x14ac:dyDescent="0.25"/>
    <row r="484" ht="15.75" hidden="1" x14ac:dyDescent="0.25"/>
    <row r="485" ht="15.75" hidden="1" x14ac:dyDescent="0.25"/>
    <row r="486" ht="15.75" hidden="1" x14ac:dyDescent="0.25"/>
    <row r="487" ht="15.75" hidden="1" x14ac:dyDescent="0.25"/>
    <row r="488" ht="15.75" hidden="1" x14ac:dyDescent="0.25"/>
    <row r="489" ht="15.75" hidden="1" x14ac:dyDescent="0.25"/>
    <row r="490" ht="15.75" hidden="1" x14ac:dyDescent="0.25"/>
    <row r="491" ht="15.75" hidden="1" x14ac:dyDescent="0.25"/>
    <row r="492" ht="15.75" hidden="1" x14ac:dyDescent="0.25"/>
    <row r="493" ht="15.75" hidden="1" x14ac:dyDescent="0.25"/>
    <row r="494" ht="15.75" hidden="1" x14ac:dyDescent="0.25"/>
    <row r="495" ht="15.75" hidden="1" x14ac:dyDescent="0.25"/>
    <row r="496" ht="15.75" hidden="1" x14ac:dyDescent="0.25"/>
    <row r="497" ht="15.75" hidden="1" x14ac:dyDescent="0.25"/>
    <row r="498" ht="15.75" hidden="1" x14ac:dyDescent="0.25"/>
    <row r="499" ht="15.75" hidden="1" x14ac:dyDescent="0.25"/>
    <row r="500" ht="15.75" hidden="1" x14ac:dyDescent="0.25"/>
    <row r="501" ht="15.75" hidden="1" x14ac:dyDescent="0.25"/>
    <row r="502" ht="15.75" hidden="1" x14ac:dyDescent="0.25"/>
    <row r="503" ht="15.75" hidden="1" x14ac:dyDescent="0.25"/>
    <row r="504" ht="15.75" hidden="1" x14ac:dyDescent="0.25"/>
    <row r="505" ht="15.75" hidden="1" x14ac:dyDescent="0.25"/>
    <row r="506" ht="15.75" hidden="1" x14ac:dyDescent="0.25"/>
    <row r="507" ht="15.75" hidden="1" x14ac:dyDescent="0.25"/>
    <row r="508" ht="15.75" hidden="1" x14ac:dyDescent="0.25"/>
    <row r="509" ht="15.75" hidden="1" x14ac:dyDescent="0.25"/>
    <row r="510" ht="15.75" hidden="1" x14ac:dyDescent="0.25"/>
    <row r="511" ht="15.75" hidden="1" x14ac:dyDescent="0.25"/>
    <row r="512" ht="15.75" hidden="1" x14ac:dyDescent="0.25"/>
    <row r="513" ht="15.75" hidden="1" x14ac:dyDescent="0.25"/>
    <row r="514" ht="15.75" hidden="1" x14ac:dyDescent="0.25"/>
    <row r="515" ht="15.75" hidden="1" x14ac:dyDescent="0.25"/>
    <row r="516" ht="15.75" hidden="1" x14ac:dyDescent="0.25"/>
    <row r="517" ht="15.75" hidden="1" x14ac:dyDescent="0.25"/>
    <row r="518" ht="15.75" hidden="1" x14ac:dyDescent="0.25"/>
    <row r="519" ht="15.75" hidden="1" x14ac:dyDescent="0.25"/>
    <row r="520" ht="15.75" hidden="1" x14ac:dyDescent="0.25"/>
    <row r="521" ht="15.75" hidden="1" x14ac:dyDescent="0.25"/>
    <row r="522" ht="15.75" hidden="1" x14ac:dyDescent="0.25"/>
    <row r="523" ht="15.75" hidden="1" x14ac:dyDescent="0.25"/>
    <row r="524" ht="15.75" hidden="1" x14ac:dyDescent="0.25"/>
    <row r="525" ht="15.75" hidden="1" x14ac:dyDescent="0.25"/>
    <row r="526" ht="15.75" hidden="1" x14ac:dyDescent="0.25"/>
    <row r="527" ht="15.75" hidden="1" x14ac:dyDescent="0.25"/>
    <row r="528" ht="15.75" hidden="1" x14ac:dyDescent="0.25"/>
    <row r="529" ht="15.75" hidden="1" x14ac:dyDescent="0.25"/>
    <row r="530" ht="15.75" hidden="1" x14ac:dyDescent="0.25"/>
    <row r="531" ht="15.75" hidden="1" x14ac:dyDescent="0.25"/>
    <row r="532" ht="15.75" hidden="1" x14ac:dyDescent="0.25"/>
    <row r="533" ht="15.75" hidden="1" x14ac:dyDescent="0.25"/>
    <row r="534" ht="15.75" hidden="1" x14ac:dyDescent="0.25"/>
    <row r="535" ht="15.75" hidden="1" x14ac:dyDescent="0.25"/>
    <row r="536" ht="15.75" hidden="1" x14ac:dyDescent="0.25"/>
    <row r="537" ht="15.75" hidden="1" x14ac:dyDescent="0.25"/>
    <row r="538" ht="15.75" hidden="1" x14ac:dyDescent="0.25"/>
    <row r="539" ht="15.75" hidden="1" x14ac:dyDescent="0.25"/>
    <row r="540" ht="15.75" hidden="1" x14ac:dyDescent="0.25"/>
    <row r="541" ht="15.75" hidden="1" x14ac:dyDescent="0.25"/>
    <row r="542" ht="15.75" hidden="1" x14ac:dyDescent="0.25"/>
    <row r="543" ht="15.75" hidden="1" x14ac:dyDescent="0.25"/>
    <row r="544" ht="15.75" hidden="1" x14ac:dyDescent="0.25"/>
    <row r="545" ht="15.75" hidden="1" x14ac:dyDescent="0.25"/>
    <row r="546" ht="15.75" hidden="1" x14ac:dyDescent="0.25"/>
    <row r="547" ht="15.75" hidden="1" x14ac:dyDescent="0.25"/>
    <row r="548" ht="15.75" hidden="1" x14ac:dyDescent="0.25"/>
    <row r="549" ht="15.75" hidden="1" x14ac:dyDescent="0.25"/>
    <row r="550" ht="15.75" hidden="1" x14ac:dyDescent="0.25"/>
    <row r="551" ht="15.75" hidden="1" x14ac:dyDescent="0.25"/>
    <row r="552" ht="15.75" hidden="1" x14ac:dyDescent="0.25"/>
    <row r="553" ht="15.75" hidden="1" x14ac:dyDescent="0.25"/>
    <row r="554" ht="15.75" hidden="1" x14ac:dyDescent="0.25"/>
    <row r="555" ht="15.75" hidden="1" x14ac:dyDescent="0.25"/>
    <row r="556" ht="15.75" hidden="1" x14ac:dyDescent="0.25"/>
    <row r="557" ht="15.75" hidden="1" x14ac:dyDescent="0.25"/>
    <row r="558" ht="15.75" hidden="1" x14ac:dyDescent="0.25"/>
    <row r="559" ht="15.75" hidden="1" x14ac:dyDescent="0.25"/>
    <row r="560" ht="15.75" hidden="1" x14ac:dyDescent="0.25"/>
    <row r="561" ht="15.75" hidden="1" x14ac:dyDescent="0.25"/>
    <row r="562" ht="15.75" hidden="1" x14ac:dyDescent="0.25"/>
    <row r="563" ht="15.75" hidden="1" x14ac:dyDescent="0.25"/>
    <row r="564" ht="15.75" hidden="1" x14ac:dyDescent="0.25"/>
    <row r="565" ht="15.75" hidden="1" x14ac:dyDescent="0.25"/>
    <row r="566" ht="15.75" hidden="1" x14ac:dyDescent="0.25"/>
    <row r="567" ht="15.75" hidden="1" x14ac:dyDescent="0.25"/>
    <row r="568" ht="15.75" hidden="1" x14ac:dyDescent="0.25"/>
    <row r="569" ht="15.75" hidden="1" x14ac:dyDescent="0.25"/>
    <row r="570" ht="15.75" hidden="1" x14ac:dyDescent="0.25"/>
    <row r="571" ht="15.75" hidden="1" x14ac:dyDescent="0.25"/>
    <row r="572" ht="15.75" hidden="1" x14ac:dyDescent="0.25"/>
    <row r="573" ht="15.75" hidden="1" x14ac:dyDescent="0.25"/>
    <row r="574" ht="15.75" hidden="1" x14ac:dyDescent="0.25"/>
    <row r="575" ht="15.75" hidden="1" x14ac:dyDescent="0.25"/>
    <row r="576" ht="15.75" hidden="1" x14ac:dyDescent="0.25"/>
    <row r="577" ht="15.75" hidden="1" x14ac:dyDescent="0.25"/>
    <row r="578" ht="15.75" hidden="1" x14ac:dyDescent="0.25"/>
    <row r="579" ht="15.75" hidden="1" x14ac:dyDescent="0.25"/>
    <row r="580" ht="15.75" hidden="1" x14ac:dyDescent="0.25"/>
    <row r="581" ht="15.75" hidden="1" x14ac:dyDescent="0.25"/>
    <row r="582" ht="15.75" hidden="1" x14ac:dyDescent="0.25"/>
    <row r="583" ht="15.75" hidden="1" x14ac:dyDescent="0.25"/>
    <row r="584" ht="15.75" hidden="1" x14ac:dyDescent="0.25"/>
    <row r="585" ht="15.75" hidden="1" x14ac:dyDescent="0.25"/>
    <row r="586" ht="15.75" hidden="1" x14ac:dyDescent="0.25"/>
    <row r="587" ht="15.75" hidden="1" x14ac:dyDescent="0.25"/>
    <row r="588" ht="15.75" hidden="1" x14ac:dyDescent="0.25"/>
    <row r="589" ht="15.75" hidden="1" x14ac:dyDescent="0.25"/>
    <row r="590" ht="15.75" hidden="1" x14ac:dyDescent="0.25"/>
    <row r="591" ht="15.75" hidden="1" x14ac:dyDescent="0.25"/>
    <row r="592" ht="15.75" hidden="1" x14ac:dyDescent="0.25"/>
    <row r="593" ht="15.75" hidden="1" x14ac:dyDescent="0.25"/>
    <row r="594" ht="15.75" hidden="1" x14ac:dyDescent="0.25"/>
    <row r="595" ht="15.75" hidden="1" x14ac:dyDescent="0.25"/>
    <row r="596" ht="15.75" hidden="1" x14ac:dyDescent="0.25"/>
    <row r="597" ht="15.75" hidden="1" x14ac:dyDescent="0.25"/>
    <row r="598" ht="15.75" hidden="1" x14ac:dyDescent="0.25"/>
    <row r="599" ht="15.75" hidden="1" x14ac:dyDescent="0.25"/>
    <row r="600" ht="15.75" hidden="1" x14ac:dyDescent="0.25"/>
    <row r="601" ht="15.75" hidden="1" x14ac:dyDescent="0.25"/>
    <row r="602" ht="15.75" hidden="1" x14ac:dyDescent="0.25"/>
    <row r="603" ht="15.75" hidden="1" x14ac:dyDescent="0.25"/>
    <row r="604" ht="15.75" hidden="1" x14ac:dyDescent="0.25"/>
    <row r="605" ht="15.75" hidden="1" x14ac:dyDescent="0.25"/>
    <row r="606" ht="15.75" hidden="1" x14ac:dyDescent="0.25"/>
    <row r="607" ht="15.75" hidden="1" x14ac:dyDescent="0.25"/>
    <row r="608" ht="15.75" hidden="1" x14ac:dyDescent="0.25"/>
    <row r="609" ht="15.75" hidden="1" x14ac:dyDescent="0.25"/>
    <row r="610" ht="15.75" hidden="1" x14ac:dyDescent="0.25"/>
    <row r="611" ht="15.75" hidden="1" x14ac:dyDescent="0.25"/>
    <row r="612" ht="15.75" hidden="1" x14ac:dyDescent="0.25"/>
    <row r="613" ht="15.75" hidden="1" x14ac:dyDescent="0.25"/>
    <row r="614" ht="15.75" hidden="1" x14ac:dyDescent="0.25"/>
    <row r="615" ht="15.75" hidden="1" x14ac:dyDescent="0.25"/>
    <row r="616" ht="15.75" hidden="1" x14ac:dyDescent="0.25"/>
    <row r="617" ht="15.75" hidden="1" x14ac:dyDescent="0.25"/>
    <row r="618" ht="15.75" hidden="1" x14ac:dyDescent="0.25"/>
    <row r="619" ht="15.75" hidden="1" x14ac:dyDescent="0.25"/>
    <row r="620" ht="15.75" hidden="1" x14ac:dyDescent="0.25"/>
    <row r="621" ht="15.75" hidden="1" x14ac:dyDescent="0.25"/>
    <row r="622" ht="15.75" hidden="1" x14ac:dyDescent="0.25"/>
    <row r="623" ht="15.75" hidden="1" x14ac:dyDescent="0.25"/>
    <row r="624" ht="15.75" hidden="1" x14ac:dyDescent="0.25"/>
    <row r="625" ht="15.75" hidden="1" x14ac:dyDescent="0.25"/>
    <row r="626" ht="15.75" hidden="1" x14ac:dyDescent="0.25"/>
    <row r="627" ht="15.75" hidden="1" x14ac:dyDescent="0.25"/>
    <row r="628" ht="15.75" hidden="1" x14ac:dyDescent="0.25"/>
    <row r="629" ht="15.75" hidden="1" x14ac:dyDescent="0.25"/>
    <row r="630" ht="15.75" hidden="1" x14ac:dyDescent="0.25"/>
    <row r="631" ht="15.75" hidden="1" x14ac:dyDescent="0.25"/>
    <row r="632" ht="15.75" hidden="1" x14ac:dyDescent="0.25"/>
    <row r="633" ht="15.75" hidden="1" x14ac:dyDescent="0.25"/>
    <row r="634" ht="15.75" hidden="1" x14ac:dyDescent="0.25"/>
    <row r="635" ht="15.75" hidden="1" x14ac:dyDescent="0.25"/>
    <row r="636" ht="15.75" hidden="1" x14ac:dyDescent="0.25"/>
    <row r="637" ht="15.75" hidden="1" x14ac:dyDescent="0.25"/>
    <row r="638" ht="15.75" hidden="1" x14ac:dyDescent="0.25"/>
    <row r="639" ht="15.75" hidden="1" x14ac:dyDescent="0.25"/>
    <row r="640" ht="15.75" hidden="1" x14ac:dyDescent="0.25"/>
    <row r="641" ht="15.75" hidden="1" x14ac:dyDescent="0.25"/>
    <row r="642" ht="15.75" hidden="1" x14ac:dyDescent="0.25"/>
    <row r="643" ht="15.75" hidden="1" x14ac:dyDescent="0.25"/>
    <row r="644" ht="15.75" hidden="1" x14ac:dyDescent="0.25"/>
    <row r="645" ht="15.75" hidden="1" x14ac:dyDescent="0.25"/>
    <row r="646" ht="15.75" hidden="1" x14ac:dyDescent="0.25"/>
    <row r="647" ht="15.75" hidden="1" x14ac:dyDescent="0.25"/>
    <row r="648" ht="15.75" hidden="1" x14ac:dyDescent="0.25"/>
    <row r="649" ht="15.75" hidden="1" x14ac:dyDescent="0.25"/>
    <row r="650" ht="15.75" hidden="1" x14ac:dyDescent="0.25"/>
    <row r="651" ht="15.75" hidden="1" x14ac:dyDescent="0.25"/>
    <row r="652" ht="15.75" hidden="1" x14ac:dyDescent="0.25"/>
    <row r="653" ht="15.75" hidden="1" x14ac:dyDescent="0.25"/>
    <row r="654" ht="15.75" hidden="1" x14ac:dyDescent="0.25"/>
    <row r="655" ht="15.75" hidden="1" x14ac:dyDescent="0.25"/>
    <row r="656" ht="15.75" hidden="1" x14ac:dyDescent="0.25"/>
    <row r="657" ht="15.75" hidden="1" x14ac:dyDescent="0.25"/>
    <row r="658" ht="15.75" hidden="1" x14ac:dyDescent="0.25"/>
    <row r="659" ht="15.75" hidden="1" x14ac:dyDescent="0.25"/>
    <row r="660" ht="15.75" hidden="1" x14ac:dyDescent="0.25"/>
    <row r="661" ht="15.75" hidden="1" x14ac:dyDescent="0.25"/>
    <row r="662" ht="15.75" hidden="1" x14ac:dyDescent="0.25"/>
    <row r="663" ht="15.75" hidden="1" x14ac:dyDescent="0.25"/>
    <row r="664" ht="15.75" hidden="1" x14ac:dyDescent="0.25"/>
    <row r="665" ht="15.75" hidden="1" x14ac:dyDescent="0.25"/>
    <row r="666" ht="15.75" hidden="1" x14ac:dyDescent="0.25"/>
    <row r="667" ht="15.75" hidden="1" x14ac:dyDescent="0.25"/>
    <row r="668" ht="15.75" hidden="1" x14ac:dyDescent="0.25"/>
    <row r="669" ht="15.75" hidden="1" x14ac:dyDescent="0.25"/>
    <row r="670" ht="15.75" hidden="1" x14ac:dyDescent="0.25"/>
    <row r="671" ht="15.75" hidden="1" x14ac:dyDescent="0.25"/>
    <row r="672" ht="15.75" hidden="1" x14ac:dyDescent="0.25"/>
    <row r="673" ht="15.75" hidden="1" x14ac:dyDescent="0.25"/>
    <row r="674" ht="15.75" hidden="1" x14ac:dyDescent="0.25"/>
    <row r="675" ht="15.75" hidden="1" x14ac:dyDescent="0.25"/>
    <row r="676" ht="15.75" hidden="1" x14ac:dyDescent="0.25"/>
    <row r="677" ht="15.75" hidden="1" x14ac:dyDescent="0.25"/>
    <row r="678" ht="15.75" hidden="1" x14ac:dyDescent="0.25"/>
    <row r="679" ht="15.75" hidden="1" x14ac:dyDescent="0.25"/>
    <row r="680" ht="15.75" hidden="1" x14ac:dyDescent="0.25"/>
    <row r="681" ht="15.75" hidden="1" x14ac:dyDescent="0.25"/>
    <row r="682" ht="15.75" hidden="1" x14ac:dyDescent="0.25"/>
    <row r="683" ht="15.75" hidden="1" x14ac:dyDescent="0.25"/>
    <row r="684" ht="15.75" hidden="1" x14ac:dyDescent="0.25"/>
    <row r="685" ht="15.75" hidden="1" x14ac:dyDescent="0.25"/>
    <row r="686" ht="15.75" hidden="1" x14ac:dyDescent="0.25"/>
    <row r="687" ht="15.75" hidden="1" x14ac:dyDescent="0.25"/>
    <row r="688" ht="15.75" hidden="1" x14ac:dyDescent="0.25"/>
    <row r="689" ht="15.75" hidden="1" x14ac:dyDescent="0.25"/>
    <row r="690" ht="15.75" hidden="1" x14ac:dyDescent="0.25"/>
    <row r="691" ht="15.75" hidden="1" x14ac:dyDescent="0.25"/>
    <row r="692" ht="15.75" hidden="1" x14ac:dyDescent="0.25"/>
    <row r="693" ht="15.75" hidden="1" x14ac:dyDescent="0.25"/>
    <row r="694" ht="15.75" hidden="1" x14ac:dyDescent="0.25"/>
    <row r="695" ht="15.75" hidden="1" x14ac:dyDescent="0.25"/>
    <row r="696" ht="15.75" hidden="1" x14ac:dyDescent="0.25"/>
    <row r="697" ht="15.75" hidden="1" x14ac:dyDescent="0.25"/>
    <row r="698" ht="15.75" hidden="1" x14ac:dyDescent="0.25"/>
    <row r="699" ht="15.75" hidden="1" x14ac:dyDescent="0.25"/>
    <row r="700" ht="15.75" hidden="1" x14ac:dyDescent="0.25"/>
    <row r="701" ht="15.75" hidden="1" x14ac:dyDescent="0.25"/>
    <row r="702" ht="15.75" hidden="1" x14ac:dyDescent="0.25"/>
    <row r="703" ht="15.75" hidden="1" x14ac:dyDescent="0.25"/>
    <row r="704" ht="15.75" hidden="1" x14ac:dyDescent="0.25"/>
    <row r="705" ht="15.75" hidden="1" x14ac:dyDescent="0.25"/>
    <row r="706" ht="15.75" hidden="1" x14ac:dyDescent="0.25"/>
    <row r="707" ht="15.75" hidden="1" x14ac:dyDescent="0.25"/>
    <row r="708" ht="15.75" hidden="1" x14ac:dyDescent="0.25"/>
    <row r="709" ht="15.75" hidden="1" x14ac:dyDescent="0.25"/>
    <row r="710" ht="15.75" hidden="1" x14ac:dyDescent="0.25"/>
    <row r="711" ht="15.75" hidden="1" x14ac:dyDescent="0.25"/>
    <row r="712" ht="15.75" hidden="1" x14ac:dyDescent="0.25"/>
    <row r="713" ht="15.75" hidden="1" x14ac:dyDescent="0.25"/>
    <row r="714" ht="15.75" hidden="1" x14ac:dyDescent="0.25"/>
    <row r="715" ht="15.75" hidden="1" x14ac:dyDescent="0.25"/>
    <row r="716" ht="15.75" hidden="1" x14ac:dyDescent="0.25"/>
    <row r="717" ht="15.75" hidden="1" x14ac:dyDescent="0.25"/>
    <row r="718" ht="15.75" hidden="1" x14ac:dyDescent="0.25"/>
    <row r="719" ht="15.75" hidden="1" x14ac:dyDescent="0.25"/>
    <row r="720" ht="15.75" hidden="1" x14ac:dyDescent="0.25"/>
    <row r="721" ht="15.75" hidden="1" x14ac:dyDescent="0.25"/>
    <row r="722" ht="15.75" hidden="1" x14ac:dyDescent="0.25"/>
    <row r="723" ht="15.75" hidden="1" x14ac:dyDescent="0.25"/>
    <row r="724" ht="15.75" hidden="1" x14ac:dyDescent="0.25"/>
    <row r="725" ht="15.75" hidden="1" x14ac:dyDescent="0.25"/>
    <row r="726" ht="15.75" hidden="1" x14ac:dyDescent="0.25"/>
    <row r="727" ht="15.75" hidden="1" x14ac:dyDescent="0.25"/>
    <row r="728" ht="15.75" hidden="1" x14ac:dyDescent="0.25"/>
    <row r="729" ht="15.75" hidden="1" x14ac:dyDescent="0.25"/>
    <row r="730" ht="15.75" hidden="1" x14ac:dyDescent="0.25"/>
    <row r="731" ht="15.75" hidden="1" x14ac:dyDescent="0.25"/>
    <row r="732" ht="15.75" hidden="1" x14ac:dyDescent="0.25"/>
    <row r="733" ht="15.75" hidden="1" x14ac:dyDescent="0.25"/>
    <row r="734" ht="15.75" hidden="1" x14ac:dyDescent="0.25"/>
    <row r="735" ht="15.75" hidden="1" x14ac:dyDescent="0.25"/>
    <row r="736" ht="15.75" hidden="1" x14ac:dyDescent="0.25"/>
    <row r="737" ht="15.75" hidden="1" x14ac:dyDescent="0.25"/>
    <row r="738" ht="15.75" hidden="1" x14ac:dyDescent="0.25"/>
    <row r="739" ht="15.75" hidden="1" x14ac:dyDescent="0.25"/>
    <row r="740" ht="15.75" hidden="1" x14ac:dyDescent="0.25"/>
    <row r="741" ht="15.75" hidden="1" x14ac:dyDescent="0.25"/>
    <row r="742" ht="15.75" hidden="1" x14ac:dyDescent="0.25"/>
    <row r="743" ht="15.75" hidden="1" x14ac:dyDescent="0.25"/>
    <row r="744" ht="15.75" hidden="1" x14ac:dyDescent="0.25"/>
    <row r="745" ht="15.75" hidden="1" x14ac:dyDescent="0.25"/>
    <row r="746" ht="15.75" hidden="1" x14ac:dyDescent="0.25"/>
    <row r="747" ht="15.75" hidden="1" x14ac:dyDescent="0.25"/>
    <row r="748" ht="15.75" hidden="1" x14ac:dyDescent="0.25"/>
    <row r="749" ht="15.75" hidden="1" x14ac:dyDescent="0.25"/>
    <row r="750" ht="15.75" hidden="1" x14ac:dyDescent="0.25"/>
    <row r="751" ht="15.75" hidden="1" x14ac:dyDescent="0.25"/>
    <row r="752" ht="15.75" hidden="1" x14ac:dyDescent="0.25"/>
    <row r="753" ht="15.75" hidden="1" x14ac:dyDescent="0.25"/>
    <row r="754" ht="15.75" hidden="1" x14ac:dyDescent="0.25"/>
    <row r="755" ht="15.75" hidden="1" x14ac:dyDescent="0.25"/>
    <row r="756" ht="15.75" hidden="1" x14ac:dyDescent="0.25"/>
    <row r="757" ht="15.75" hidden="1" x14ac:dyDescent="0.25"/>
    <row r="758" ht="15.75" hidden="1" x14ac:dyDescent="0.25"/>
    <row r="759" ht="15.75" hidden="1" x14ac:dyDescent="0.25"/>
    <row r="760" ht="15.75" hidden="1" x14ac:dyDescent="0.25"/>
    <row r="761" ht="15.75" hidden="1" x14ac:dyDescent="0.25"/>
    <row r="762" ht="15.75" hidden="1" x14ac:dyDescent="0.25"/>
    <row r="763" ht="15.75" hidden="1" x14ac:dyDescent="0.25"/>
    <row r="764" ht="15.75" hidden="1" x14ac:dyDescent="0.25"/>
    <row r="765" ht="15.75" hidden="1" x14ac:dyDescent="0.25"/>
    <row r="766" ht="15.75" hidden="1" x14ac:dyDescent="0.25"/>
    <row r="767" ht="15.75" hidden="1" x14ac:dyDescent="0.25"/>
    <row r="768" ht="15.75" hidden="1" x14ac:dyDescent="0.25"/>
    <row r="769" ht="15.75" hidden="1" x14ac:dyDescent="0.25"/>
    <row r="770" ht="15.75" hidden="1" x14ac:dyDescent="0.25"/>
    <row r="771" ht="15.75" hidden="1" x14ac:dyDescent="0.25"/>
    <row r="772" ht="15.75" hidden="1" x14ac:dyDescent="0.25"/>
    <row r="773" ht="15.75" hidden="1" x14ac:dyDescent="0.25"/>
    <row r="774" ht="15.75" hidden="1" x14ac:dyDescent="0.25"/>
    <row r="775" ht="15.75" hidden="1" x14ac:dyDescent="0.25"/>
    <row r="776" ht="15.75" hidden="1" x14ac:dyDescent="0.25"/>
    <row r="777" ht="15.75" hidden="1" x14ac:dyDescent="0.25"/>
    <row r="778" ht="15.75" hidden="1" x14ac:dyDescent="0.25"/>
    <row r="779" ht="15.75" hidden="1" x14ac:dyDescent="0.25"/>
    <row r="780" ht="15.75" hidden="1" x14ac:dyDescent="0.25"/>
    <row r="781" ht="15.75" hidden="1" x14ac:dyDescent="0.25"/>
    <row r="782" ht="15.75" hidden="1" x14ac:dyDescent="0.25"/>
    <row r="783" ht="15.75" hidden="1" x14ac:dyDescent="0.25"/>
    <row r="784" ht="15.75" hidden="1" x14ac:dyDescent="0.25"/>
    <row r="785" ht="15.75" hidden="1" x14ac:dyDescent="0.25"/>
    <row r="786" ht="15.75" hidden="1" x14ac:dyDescent="0.25"/>
    <row r="787" ht="15.75" hidden="1" x14ac:dyDescent="0.25"/>
    <row r="788" ht="15.75" hidden="1" x14ac:dyDescent="0.25"/>
    <row r="789" ht="15.75" hidden="1" x14ac:dyDescent="0.25"/>
    <row r="790" ht="15.75" hidden="1" x14ac:dyDescent="0.25"/>
    <row r="791" ht="15.75" hidden="1" x14ac:dyDescent="0.25"/>
    <row r="792" ht="15.75" hidden="1" x14ac:dyDescent="0.25"/>
    <row r="793" ht="15.75" hidden="1" x14ac:dyDescent="0.25"/>
    <row r="794" ht="15.75" hidden="1" x14ac:dyDescent="0.25"/>
    <row r="795" ht="15.75" hidden="1" x14ac:dyDescent="0.25"/>
    <row r="796" ht="15.75" hidden="1" x14ac:dyDescent="0.25"/>
    <row r="797" ht="15.75" hidden="1" x14ac:dyDescent="0.25"/>
    <row r="798" ht="15.75" hidden="1" x14ac:dyDescent="0.25"/>
    <row r="799" ht="15.75" hidden="1" x14ac:dyDescent="0.25"/>
    <row r="800" ht="15.75" hidden="1" x14ac:dyDescent="0.25"/>
    <row r="801" ht="15.75" hidden="1" x14ac:dyDescent="0.25"/>
    <row r="802" ht="15.75" hidden="1" x14ac:dyDescent="0.25"/>
    <row r="803" ht="15.75" hidden="1" x14ac:dyDescent="0.25"/>
    <row r="804" ht="15.75" hidden="1" x14ac:dyDescent="0.25"/>
    <row r="805" ht="15.75" hidden="1" x14ac:dyDescent="0.25"/>
    <row r="806" ht="15.75" hidden="1" x14ac:dyDescent="0.25"/>
    <row r="807" ht="15.75" hidden="1" x14ac:dyDescent="0.25"/>
    <row r="808" ht="15.75" hidden="1" x14ac:dyDescent="0.25"/>
    <row r="809" ht="15.75" hidden="1" x14ac:dyDescent="0.25"/>
    <row r="810" ht="15.75" hidden="1" x14ac:dyDescent="0.25"/>
    <row r="811" ht="15.75" hidden="1" x14ac:dyDescent="0.25"/>
    <row r="812" ht="15.75" hidden="1" x14ac:dyDescent="0.25"/>
    <row r="813" ht="15.75" hidden="1" x14ac:dyDescent="0.25"/>
    <row r="814" ht="15.75" hidden="1" x14ac:dyDescent="0.25"/>
    <row r="815" ht="15.75" hidden="1" x14ac:dyDescent="0.25"/>
    <row r="816" ht="15.75" hidden="1" x14ac:dyDescent="0.25"/>
    <row r="817" ht="15.75" hidden="1" x14ac:dyDescent="0.25"/>
    <row r="818" ht="15.75" hidden="1" x14ac:dyDescent="0.25"/>
    <row r="819" ht="15.75" hidden="1" x14ac:dyDescent="0.25"/>
    <row r="820" ht="15.75" hidden="1" x14ac:dyDescent="0.25"/>
    <row r="821" ht="15.75" hidden="1" x14ac:dyDescent="0.25"/>
    <row r="822" ht="15.75" hidden="1" x14ac:dyDescent="0.25"/>
    <row r="823" ht="15.75" hidden="1" x14ac:dyDescent="0.25"/>
    <row r="824" ht="15.75" hidden="1" x14ac:dyDescent="0.25"/>
    <row r="825" ht="15.75" hidden="1" x14ac:dyDescent="0.25"/>
    <row r="826" ht="15.75" hidden="1" x14ac:dyDescent="0.25"/>
    <row r="827" ht="15.75" hidden="1" x14ac:dyDescent="0.25"/>
    <row r="828" ht="15.75" hidden="1" x14ac:dyDescent="0.25"/>
    <row r="829" ht="15.75" hidden="1" x14ac:dyDescent="0.25"/>
    <row r="830" ht="15.75" hidden="1" x14ac:dyDescent="0.25"/>
    <row r="831" ht="15.75" hidden="1" x14ac:dyDescent="0.25"/>
    <row r="832" ht="15.75" hidden="1" x14ac:dyDescent="0.25"/>
    <row r="833" ht="15.75" hidden="1" x14ac:dyDescent="0.25"/>
    <row r="834" ht="15.75" hidden="1" x14ac:dyDescent="0.25"/>
    <row r="835" ht="15.75" hidden="1" x14ac:dyDescent="0.25"/>
    <row r="836" ht="15.75" hidden="1" x14ac:dyDescent="0.25"/>
    <row r="837" ht="15.75" hidden="1" x14ac:dyDescent="0.25"/>
    <row r="838" ht="15.75" hidden="1" x14ac:dyDescent="0.25"/>
    <row r="839" ht="15.75" hidden="1" x14ac:dyDescent="0.25"/>
    <row r="840" ht="15.75" hidden="1" x14ac:dyDescent="0.25"/>
    <row r="841" ht="15.75" hidden="1" x14ac:dyDescent="0.25"/>
    <row r="842" ht="15.75" hidden="1" x14ac:dyDescent="0.25"/>
    <row r="843" ht="15.75" hidden="1" x14ac:dyDescent="0.25"/>
    <row r="844" ht="15.75" hidden="1" x14ac:dyDescent="0.25"/>
    <row r="845" ht="15.75" hidden="1" x14ac:dyDescent="0.25"/>
    <row r="846" ht="15.75" hidden="1" x14ac:dyDescent="0.25"/>
    <row r="847" ht="15.75" hidden="1" x14ac:dyDescent="0.25"/>
    <row r="848" ht="15.75" hidden="1" x14ac:dyDescent="0.25"/>
    <row r="849" ht="15.75" hidden="1" x14ac:dyDescent="0.25"/>
    <row r="850" ht="15.75" hidden="1" x14ac:dyDescent="0.25"/>
    <row r="851" ht="15.75" hidden="1" x14ac:dyDescent="0.25"/>
    <row r="852" ht="15.75" hidden="1" x14ac:dyDescent="0.25"/>
    <row r="853" ht="15.75" hidden="1" x14ac:dyDescent="0.25"/>
    <row r="854" ht="15.75" hidden="1" x14ac:dyDescent="0.25"/>
    <row r="855" ht="15.75" hidden="1" x14ac:dyDescent="0.25"/>
    <row r="856" ht="15.75" hidden="1" x14ac:dyDescent="0.25"/>
    <row r="857" ht="15.75" hidden="1" x14ac:dyDescent="0.25"/>
    <row r="858" ht="15.75" hidden="1" x14ac:dyDescent="0.25"/>
    <row r="859" ht="15.75" hidden="1" x14ac:dyDescent="0.25"/>
    <row r="860" ht="15.75" hidden="1" x14ac:dyDescent="0.25"/>
    <row r="861" ht="15.75" hidden="1" x14ac:dyDescent="0.25"/>
    <row r="862" ht="15.75" hidden="1" x14ac:dyDescent="0.25"/>
    <row r="863" ht="15.75" hidden="1" x14ac:dyDescent="0.25"/>
    <row r="864" ht="15.75" hidden="1" x14ac:dyDescent="0.25"/>
    <row r="865" ht="15.75" hidden="1" x14ac:dyDescent="0.25"/>
    <row r="866" ht="15.75" hidden="1" x14ac:dyDescent="0.25"/>
    <row r="867" ht="15.75" hidden="1" x14ac:dyDescent="0.25"/>
    <row r="868" ht="15.75" hidden="1" x14ac:dyDescent="0.25"/>
    <row r="869" ht="15.75" hidden="1" x14ac:dyDescent="0.25"/>
    <row r="870" ht="15.75" hidden="1" x14ac:dyDescent="0.25"/>
    <row r="871" ht="15.75" hidden="1" x14ac:dyDescent="0.25"/>
    <row r="872" ht="15.75" hidden="1" x14ac:dyDescent="0.25"/>
    <row r="873" ht="15.75" hidden="1" x14ac:dyDescent="0.25"/>
    <row r="874" ht="15.75" hidden="1" x14ac:dyDescent="0.25"/>
    <row r="875" ht="15.75" hidden="1" x14ac:dyDescent="0.25"/>
    <row r="876" ht="15.75" hidden="1" x14ac:dyDescent="0.25"/>
    <row r="877" ht="15.75" hidden="1" x14ac:dyDescent="0.25"/>
    <row r="878" ht="15.75" hidden="1" x14ac:dyDescent="0.25"/>
    <row r="879" ht="15.75" hidden="1" x14ac:dyDescent="0.25"/>
    <row r="880" ht="15.75" hidden="1" x14ac:dyDescent="0.25"/>
    <row r="881" ht="15.75" hidden="1" x14ac:dyDescent="0.25"/>
    <row r="882" ht="15.75" hidden="1" x14ac:dyDescent="0.25"/>
    <row r="883" ht="15.75" hidden="1" x14ac:dyDescent="0.25"/>
    <row r="884" ht="15.75" hidden="1" x14ac:dyDescent="0.25"/>
    <row r="885" ht="15.75" hidden="1" x14ac:dyDescent="0.25"/>
    <row r="886" ht="15.75" hidden="1" x14ac:dyDescent="0.25"/>
    <row r="887" ht="15.75" hidden="1" x14ac:dyDescent="0.25"/>
    <row r="888" ht="15.75" hidden="1" x14ac:dyDescent="0.25"/>
    <row r="889" ht="15.75" hidden="1" x14ac:dyDescent="0.25"/>
    <row r="890" ht="15.75" hidden="1" x14ac:dyDescent="0.25"/>
    <row r="891" ht="15.75" hidden="1" x14ac:dyDescent="0.25"/>
    <row r="892" ht="15.75" hidden="1" x14ac:dyDescent="0.25"/>
    <row r="893" ht="15.75" hidden="1" x14ac:dyDescent="0.25"/>
    <row r="894" ht="15.75" hidden="1" x14ac:dyDescent="0.25"/>
    <row r="895" ht="15.75" hidden="1" x14ac:dyDescent="0.25"/>
    <row r="896" ht="15.75" hidden="1" x14ac:dyDescent="0.25"/>
    <row r="897" ht="15.75" hidden="1" x14ac:dyDescent="0.25"/>
    <row r="898" ht="15.75" hidden="1" x14ac:dyDescent="0.25"/>
    <row r="899" ht="15.75" hidden="1" x14ac:dyDescent="0.25"/>
    <row r="900" ht="15.75" hidden="1" x14ac:dyDescent="0.25"/>
    <row r="901" ht="15.75" hidden="1" x14ac:dyDescent="0.25"/>
    <row r="902" ht="15.75" hidden="1" x14ac:dyDescent="0.25"/>
    <row r="903" ht="15.75" hidden="1" x14ac:dyDescent="0.25"/>
    <row r="904" ht="15.75" hidden="1" x14ac:dyDescent="0.25"/>
    <row r="905" ht="15.75" hidden="1" x14ac:dyDescent="0.25"/>
    <row r="906" ht="15.75" hidden="1" x14ac:dyDescent="0.25"/>
    <row r="907" ht="15.75" hidden="1" x14ac:dyDescent="0.25"/>
    <row r="908" ht="15.75" hidden="1" x14ac:dyDescent="0.25"/>
    <row r="909" ht="15.75" hidden="1" x14ac:dyDescent="0.25"/>
    <row r="910" ht="15.75" hidden="1" x14ac:dyDescent="0.25"/>
    <row r="911" ht="15.75" hidden="1" x14ac:dyDescent="0.25"/>
    <row r="912" ht="15.75" hidden="1" x14ac:dyDescent="0.25"/>
    <row r="913" ht="15.75" hidden="1" x14ac:dyDescent="0.25"/>
    <row r="914" ht="15.75" hidden="1" x14ac:dyDescent="0.25"/>
    <row r="915" ht="15.75" hidden="1" x14ac:dyDescent="0.25"/>
    <row r="916" ht="15.75" hidden="1" x14ac:dyDescent="0.25"/>
    <row r="917" ht="15.75" hidden="1" x14ac:dyDescent="0.25"/>
    <row r="918" ht="15.75" hidden="1" x14ac:dyDescent="0.25"/>
    <row r="919" ht="15.75" hidden="1" x14ac:dyDescent="0.25"/>
    <row r="920" ht="15.75" hidden="1" x14ac:dyDescent="0.25"/>
    <row r="921" ht="15.75" hidden="1" x14ac:dyDescent="0.25"/>
    <row r="922" ht="15.75" hidden="1" x14ac:dyDescent="0.25"/>
    <row r="923" ht="15.75" hidden="1" x14ac:dyDescent="0.25"/>
    <row r="924" ht="15.75" hidden="1" x14ac:dyDescent="0.25"/>
    <row r="925" ht="15.75" hidden="1" x14ac:dyDescent="0.25"/>
    <row r="926" ht="15.75" hidden="1" x14ac:dyDescent="0.25"/>
    <row r="927" ht="15.75" hidden="1" x14ac:dyDescent="0.25"/>
    <row r="928" ht="15.75" hidden="1" x14ac:dyDescent="0.25"/>
    <row r="929" ht="15.75" hidden="1" x14ac:dyDescent="0.25"/>
    <row r="930" ht="15.75" hidden="1" x14ac:dyDescent="0.25"/>
    <row r="931" ht="15.75" hidden="1" x14ac:dyDescent="0.25"/>
    <row r="932" ht="15.75" hidden="1" x14ac:dyDescent="0.25"/>
    <row r="933" ht="15.75" hidden="1" x14ac:dyDescent="0.25"/>
    <row r="934" ht="15.75" hidden="1" x14ac:dyDescent="0.25"/>
    <row r="935" ht="15.75" hidden="1" x14ac:dyDescent="0.25"/>
    <row r="936" ht="15.75" hidden="1" x14ac:dyDescent="0.25"/>
    <row r="937" ht="15.75" hidden="1" x14ac:dyDescent="0.25"/>
    <row r="938" ht="15.75" hidden="1" x14ac:dyDescent="0.25"/>
    <row r="939" ht="15.75" hidden="1" x14ac:dyDescent="0.25"/>
    <row r="940" ht="15.75" hidden="1" x14ac:dyDescent="0.25"/>
    <row r="941" ht="15.75" hidden="1" x14ac:dyDescent="0.25"/>
    <row r="942" ht="15.75" hidden="1" x14ac:dyDescent="0.25"/>
    <row r="943" ht="15.75" hidden="1" x14ac:dyDescent="0.25"/>
    <row r="944" ht="15.75" hidden="1" x14ac:dyDescent="0.25"/>
    <row r="945" ht="15.75" hidden="1" x14ac:dyDescent="0.25"/>
    <row r="946" ht="15.75" hidden="1" x14ac:dyDescent="0.25"/>
    <row r="947" ht="15.75" hidden="1" x14ac:dyDescent="0.25"/>
    <row r="948" ht="15.75" hidden="1" x14ac:dyDescent="0.25"/>
    <row r="949" ht="15.75" hidden="1" x14ac:dyDescent="0.25"/>
    <row r="950" ht="15.75" hidden="1" x14ac:dyDescent="0.25"/>
    <row r="951" ht="15.75" hidden="1" x14ac:dyDescent="0.25"/>
    <row r="952" ht="15.75" hidden="1" x14ac:dyDescent="0.25"/>
    <row r="953" ht="15.75" hidden="1" x14ac:dyDescent="0.25"/>
    <row r="954" ht="15.75" hidden="1" x14ac:dyDescent="0.25"/>
    <row r="955" ht="15.75" hidden="1" x14ac:dyDescent="0.25"/>
    <row r="956" ht="15.75" hidden="1" x14ac:dyDescent="0.25"/>
    <row r="957" ht="15.75" hidden="1" x14ac:dyDescent="0.25"/>
    <row r="958" ht="15.75" hidden="1" x14ac:dyDescent="0.25"/>
    <row r="959" ht="15.75" hidden="1" x14ac:dyDescent="0.25"/>
    <row r="960" ht="15.75" hidden="1" x14ac:dyDescent="0.25"/>
    <row r="961" ht="15.75" hidden="1" x14ac:dyDescent="0.25"/>
    <row r="962" ht="15.75" hidden="1" x14ac:dyDescent="0.25"/>
    <row r="963" ht="15.75" hidden="1" x14ac:dyDescent="0.25"/>
    <row r="964" ht="15.75" hidden="1" x14ac:dyDescent="0.25"/>
    <row r="965" ht="15.75" hidden="1" x14ac:dyDescent="0.25"/>
    <row r="966" ht="15.75" hidden="1" x14ac:dyDescent="0.25"/>
    <row r="967" ht="15.75" hidden="1" x14ac:dyDescent="0.25"/>
    <row r="968" ht="15.75" hidden="1" x14ac:dyDescent="0.25"/>
    <row r="969" ht="15.75" hidden="1" x14ac:dyDescent="0.25"/>
    <row r="970" ht="15.75" hidden="1" x14ac:dyDescent="0.25"/>
    <row r="971" ht="15.75" hidden="1" x14ac:dyDescent="0.25"/>
    <row r="972" ht="15.75" hidden="1" x14ac:dyDescent="0.25"/>
    <row r="973" ht="15.75" hidden="1" x14ac:dyDescent="0.25"/>
    <row r="974" ht="15.75" hidden="1" x14ac:dyDescent="0.25"/>
    <row r="975" ht="15.75" hidden="1" x14ac:dyDescent="0.25"/>
    <row r="976" ht="15.75" hidden="1" x14ac:dyDescent="0.25"/>
    <row r="977" ht="15.75" hidden="1" x14ac:dyDescent="0.25"/>
    <row r="978" ht="15.75" hidden="1" x14ac:dyDescent="0.25"/>
    <row r="979" ht="15.75" hidden="1" x14ac:dyDescent="0.25"/>
    <row r="980" ht="15.75" hidden="1" x14ac:dyDescent="0.25"/>
    <row r="981" ht="15.75" hidden="1" x14ac:dyDescent="0.25"/>
    <row r="982" ht="15.75" hidden="1" x14ac:dyDescent="0.25"/>
    <row r="983" ht="15.75" hidden="1" x14ac:dyDescent="0.25"/>
    <row r="984" ht="15.75" hidden="1" x14ac:dyDescent="0.25"/>
    <row r="985" ht="15.75" hidden="1" x14ac:dyDescent="0.25"/>
    <row r="986" ht="15.75" hidden="1" x14ac:dyDescent="0.25"/>
    <row r="987" ht="15.75" hidden="1" x14ac:dyDescent="0.25"/>
    <row r="988" ht="15.75" hidden="1" x14ac:dyDescent="0.25"/>
    <row r="989" ht="15.75" hidden="1" x14ac:dyDescent="0.25"/>
    <row r="990" ht="15.75" hidden="1" x14ac:dyDescent="0.25"/>
    <row r="991" ht="15.75" hidden="1" x14ac:dyDescent="0.25"/>
    <row r="992" ht="15.75" hidden="1" x14ac:dyDescent="0.25"/>
    <row r="993" ht="15.75" hidden="1" x14ac:dyDescent="0.25"/>
    <row r="994" ht="15.75" hidden="1" x14ac:dyDescent="0.25"/>
    <row r="995" ht="15.75" hidden="1" x14ac:dyDescent="0.25"/>
    <row r="996" ht="15.75" hidden="1" x14ac:dyDescent="0.25"/>
    <row r="997" ht="15.75" hidden="1" x14ac:dyDescent="0.25"/>
    <row r="998" ht="15.75" hidden="1" x14ac:dyDescent="0.25"/>
    <row r="999" ht="15.75" hidden="1" x14ac:dyDescent="0.25"/>
    <row r="1000" ht="15.75" hidden="1" x14ac:dyDescent="0.25"/>
    <row r="1001" ht="15.75" hidden="1" x14ac:dyDescent="0.25"/>
    <row r="1002" ht="15.75" hidden="1" x14ac:dyDescent="0.25"/>
    <row r="1003" ht="15.75" hidden="1" x14ac:dyDescent="0.25"/>
    <row r="1004" ht="15.75" hidden="1" x14ac:dyDescent="0.25"/>
    <row r="1005" ht="15.75" hidden="1" x14ac:dyDescent="0.25"/>
    <row r="1006" ht="15.75" hidden="1" x14ac:dyDescent="0.25"/>
    <row r="1007" ht="15.75" hidden="1" x14ac:dyDescent="0.25"/>
    <row r="1008" ht="15.75" hidden="1" x14ac:dyDescent="0.25"/>
    <row r="1009" ht="15.75" hidden="1" x14ac:dyDescent="0.25"/>
    <row r="1010" ht="15.75" hidden="1" x14ac:dyDescent="0.25"/>
    <row r="1011" ht="15.75" hidden="1" x14ac:dyDescent="0.25"/>
    <row r="1012" ht="15.75" hidden="1" x14ac:dyDescent="0.25"/>
    <row r="1013" ht="15.75" hidden="1" x14ac:dyDescent="0.25"/>
    <row r="1014" ht="15.75" hidden="1" x14ac:dyDescent="0.25"/>
    <row r="1015" ht="15.75" hidden="1" x14ac:dyDescent="0.25"/>
    <row r="1016" ht="15.75" hidden="1" x14ac:dyDescent="0.25"/>
    <row r="1017" ht="15.75" hidden="1" x14ac:dyDescent="0.25"/>
    <row r="1018" ht="15.75" hidden="1" x14ac:dyDescent="0.25"/>
    <row r="1019" ht="15.75" hidden="1" x14ac:dyDescent="0.25"/>
    <row r="1020" ht="15.75" hidden="1" x14ac:dyDescent="0.25"/>
    <row r="1021" ht="15.75" hidden="1" x14ac:dyDescent="0.25"/>
    <row r="1022" ht="15.75" hidden="1" x14ac:dyDescent="0.25"/>
    <row r="1023" ht="15.75" hidden="1" x14ac:dyDescent="0.25"/>
    <row r="1024" ht="15.75" hidden="1" x14ac:dyDescent="0.25"/>
    <row r="1025" ht="15.75" hidden="1" x14ac:dyDescent="0.25"/>
    <row r="1026" ht="15.75" hidden="1" x14ac:dyDescent="0.25"/>
    <row r="1027" ht="15.75" hidden="1" x14ac:dyDescent="0.25"/>
    <row r="1028" ht="15.75" hidden="1" x14ac:dyDescent="0.25"/>
    <row r="1029" ht="15.75" hidden="1" x14ac:dyDescent="0.25"/>
    <row r="1030" ht="15.75" hidden="1" x14ac:dyDescent="0.25"/>
    <row r="1031" ht="15.75" hidden="1" x14ac:dyDescent="0.25"/>
    <row r="1032" ht="15.75" hidden="1" x14ac:dyDescent="0.25"/>
    <row r="1033" ht="15.75" hidden="1" x14ac:dyDescent="0.25"/>
    <row r="1034" ht="15.75" hidden="1" x14ac:dyDescent="0.25"/>
    <row r="1035" ht="15.75" hidden="1" x14ac:dyDescent="0.25"/>
    <row r="1036" ht="15.75" hidden="1" x14ac:dyDescent="0.25"/>
    <row r="1037" ht="15.75" hidden="1" x14ac:dyDescent="0.25"/>
    <row r="1038" ht="15.75" hidden="1" x14ac:dyDescent="0.25"/>
    <row r="1039" ht="15.75" hidden="1" x14ac:dyDescent="0.25"/>
    <row r="1040" ht="15.75" hidden="1" x14ac:dyDescent="0.25"/>
    <row r="1041" ht="15.75" hidden="1" x14ac:dyDescent="0.25"/>
    <row r="1042" ht="15.75" hidden="1" x14ac:dyDescent="0.25"/>
    <row r="1043" ht="15.75" hidden="1" x14ac:dyDescent="0.25"/>
    <row r="1044" ht="15.75" hidden="1" x14ac:dyDescent="0.25"/>
    <row r="1045" ht="15.75" hidden="1" x14ac:dyDescent="0.25"/>
    <row r="1046" ht="15.75" hidden="1" x14ac:dyDescent="0.25"/>
    <row r="1047" ht="15.75" hidden="1" x14ac:dyDescent="0.25"/>
    <row r="1048" ht="15.75" hidden="1" x14ac:dyDescent="0.25"/>
    <row r="1049" ht="15.75" hidden="1" x14ac:dyDescent="0.25"/>
    <row r="1050" ht="15.75" hidden="1" x14ac:dyDescent="0.25"/>
    <row r="1051" ht="15.75" hidden="1" x14ac:dyDescent="0.25"/>
    <row r="1052" ht="15.75" hidden="1" x14ac:dyDescent="0.25"/>
    <row r="1053" ht="15.75" hidden="1" x14ac:dyDescent="0.25"/>
    <row r="1054" ht="15.75" hidden="1" x14ac:dyDescent="0.25"/>
    <row r="1055" ht="15.75" hidden="1" x14ac:dyDescent="0.25"/>
    <row r="1056" ht="15.75" hidden="1" x14ac:dyDescent="0.25"/>
    <row r="1057" ht="15.75" hidden="1" x14ac:dyDescent="0.25"/>
    <row r="1058" ht="15.75" hidden="1" x14ac:dyDescent="0.25"/>
    <row r="1059" ht="15.75" hidden="1" x14ac:dyDescent="0.25"/>
    <row r="1060" ht="15.75" hidden="1" x14ac:dyDescent="0.25"/>
    <row r="1061" ht="15.75" hidden="1" x14ac:dyDescent="0.25"/>
    <row r="1062" ht="15.75" hidden="1" x14ac:dyDescent="0.25"/>
    <row r="1063" ht="15.75" hidden="1" x14ac:dyDescent="0.25"/>
    <row r="1064" ht="15.75" hidden="1" x14ac:dyDescent="0.25"/>
    <row r="1065" ht="15.75" hidden="1" x14ac:dyDescent="0.25"/>
    <row r="1066" ht="15.75" hidden="1" x14ac:dyDescent="0.25"/>
    <row r="1067" ht="15.75" hidden="1" x14ac:dyDescent="0.25"/>
    <row r="1068" ht="15.75" hidden="1" x14ac:dyDescent="0.25"/>
    <row r="1069" ht="15.75" hidden="1" x14ac:dyDescent="0.25"/>
    <row r="1070" ht="15.75" hidden="1" x14ac:dyDescent="0.25"/>
    <row r="1071" ht="15.75" hidden="1" x14ac:dyDescent="0.25"/>
    <row r="1072" ht="15.75" hidden="1" x14ac:dyDescent="0.25"/>
    <row r="1073" ht="15.75" hidden="1" x14ac:dyDescent="0.25"/>
    <row r="1074" ht="15.75" hidden="1" x14ac:dyDescent="0.25"/>
    <row r="1075" ht="15.75" hidden="1" x14ac:dyDescent="0.25"/>
    <row r="1076" ht="15.75" hidden="1" x14ac:dyDescent="0.25"/>
    <row r="1077" ht="15.75" hidden="1" x14ac:dyDescent="0.25"/>
    <row r="1078" ht="15.75" hidden="1" x14ac:dyDescent="0.25"/>
    <row r="1079" ht="15.75" hidden="1" x14ac:dyDescent="0.25"/>
    <row r="1080" ht="15.75" hidden="1" x14ac:dyDescent="0.25"/>
    <row r="1081" ht="15.75" hidden="1" x14ac:dyDescent="0.25"/>
    <row r="1082" ht="15.75" hidden="1" x14ac:dyDescent="0.25"/>
    <row r="1083" ht="15.75" hidden="1" x14ac:dyDescent="0.25"/>
    <row r="1084" ht="15.75" hidden="1" x14ac:dyDescent="0.25"/>
    <row r="1085" ht="15.75" hidden="1" x14ac:dyDescent="0.25"/>
    <row r="1086" ht="15.75" hidden="1" x14ac:dyDescent="0.25"/>
    <row r="1087" ht="15.75" hidden="1" x14ac:dyDescent="0.25"/>
    <row r="1088" ht="15.75" hidden="1" x14ac:dyDescent="0.25"/>
    <row r="1089" ht="15.75" hidden="1" x14ac:dyDescent="0.25"/>
    <row r="1090" ht="15.75" hidden="1" x14ac:dyDescent="0.25"/>
    <row r="1091" ht="15.75" hidden="1" x14ac:dyDescent="0.25"/>
    <row r="1092" ht="15.75" hidden="1" x14ac:dyDescent="0.25"/>
    <row r="1093" ht="15.75" hidden="1" x14ac:dyDescent="0.25"/>
    <row r="1094" ht="15.75" hidden="1" x14ac:dyDescent="0.25"/>
    <row r="1095" ht="15.75" hidden="1" x14ac:dyDescent="0.25"/>
    <row r="1096" ht="15.75" hidden="1" x14ac:dyDescent="0.25"/>
    <row r="1097" ht="15.75" hidden="1" x14ac:dyDescent="0.25"/>
    <row r="1098" ht="15.75" hidden="1" x14ac:dyDescent="0.25"/>
    <row r="1099" ht="15.75" hidden="1" x14ac:dyDescent="0.25"/>
    <row r="1100" ht="15.75" hidden="1" x14ac:dyDescent="0.25"/>
    <row r="1101" ht="15.75" hidden="1" x14ac:dyDescent="0.25"/>
    <row r="1102" ht="15.75" hidden="1" x14ac:dyDescent="0.25"/>
    <row r="1103" ht="15.75" hidden="1" x14ac:dyDescent="0.25"/>
    <row r="1104" ht="15.75" hidden="1" x14ac:dyDescent="0.25"/>
    <row r="1105" ht="15.75" hidden="1" x14ac:dyDescent="0.25"/>
    <row r="1106" ht="15.75" hidden="1" x14ac:dyDescent="0.25"/>
    <row r="1107" ht="15.75" hidden="1" x14ac:dyDescent="0.25"/>
    <row r="1108" ht="15.75" hidden="1" x14ac:dyDescent="0.25"/>
    <row r="1109" ht="15.75" hidden="1" x14ac:dyDescent="0.25"/>
    <row r="1110" ht="15.75" hidden="1" x14ac:dyDescent="0.25"/>
    <row r="1111" ht="15.75" hidden="1" x14ac:dyDescent="0.25"/>
    <row r="1112" ht="15.75" hidden="1" x14ac:dyDescent="0.25"/>
    <row r="1113" ht="15.75" hidden="1" x14ac:dyDescent="0.25"/>
    <row r="1114" ht="15.75" hidden="1" x14ac:dyDescent="0.25"/>
    <row r="1115" ht="15.75" hidden="1" x14ac:dyDescent="0.25"/>
    <row r="1116" ht="15.75" hidden="1" x14ac:dyDescent="0.25"/>
    <row r="1117" ht="15.75" hidden="1" x14ac:dyDescent="0.25"/>
    <row r="1118" ht="15.75" hidden="1" x14ac:dyDescent="0.25"/>
    <row r="1119" ht="15.75" hidden="1" x14ac:dyDescent="0.25"/>
    <row r="1120" ht="15.75" hidden="1" x14ac:dyDescent="0.25"/>
    <row r="1121" ht="15.75" hidden="1" x14ac:dyDescent="0.25"/>
    <row r="1122" ht="15.75" hidden="1" x14ac:dyDescent="0.25"/>
    <row r="1123" ht="15.75" hidden="1" x14ac:dyDescent="0.25"/>
    <row r="1124" ht="15.75" hidden="1" x14ac:dyDescent="0.25"/>
    <row r="1125" ht="15.75" hidden="1" x14ac:dyDescent="0.25"/>
    <row r="1126" ht="15.75" hidden="1" x14ac:dyDescent="0.25"/>
    <row r="1127" ht="15.75" hidden="1" x14ac:dyDescent="0.25"/>
    <row r="1128" ht="15.75" hidden="1" x14ac:dyDescent="0.25"/>
    <row r="1129" ht="15.75" hidden="1" x14ac:dyDescent="0.25"/>
    <row r="1130" ht="15.75" hidden="1" x14ac:dyDescent="0.25"/>
    <row r="1131" ht="15.75" hidden="1" x14ac:dyDescent="0.25"/>
    <row r="1132" ht="15.75" hidden="1" x14ac:dyDescent="0.25"/>
    <row r="1133" ht="15.75" hidden="1" x14ac:dyDescent="0.25"/>
    <row r="1134" ht="15.75" hidden="1" x14ac:dyDescent="0.25"/>
    <row r="1135" ht="15.75" hidden="1" x14ac:dyDescent="0.25"/>
    <row r="1136" ht="15.75" hidden="1" x14ac:dyDescent="0.25"/>
    <row r="1137" ht="15.75" hidden="1" x14ac:dyDescent="0.25"/>
    <row r="1138" ht="15.75" hidden="1" x14ac:dyDescent="0.25"/>
    <row r="1139" ht="15.75" hidden="1" x14ac:dyDescent="0.25"/>
    <row r="1140" ht="15.75" hidden="1" x14ac:dyDescent="0.25"/>
    <row r="1141" ht="15.75" hidden="1" x14ac:dyDescent="0.25"/>
    <row r="1142" ht="15.75" hidden="1" x14ac:dyDescent="0.25"/>
    <row r="1143" ht="15.75" hidden="1" x14ac:dyDescent="0.25"/>
    <row r="1144" ht="15.75" hidden="1" x14ac:dyDescent="0.25"/>
    <row r="1145" ht="15.75" hidden="1" x14ac:dyDescent="0.25"/>
    <row r="1146" ht="15.75" hidden="1" x14ac:dyDescent="0.25"/>
    <row r="1147" ht="15.75" hidden="1" x14ac:dyDescent="0.25"/>
    <row r="1148" ht="15.75" hidden="1" x14ac:dyDescent="0.25"/>
    <row r="1149" ht="15.75" hidden="1" x14ac:dyDescent="0.25"/>
    <row r="1150" ht="15.75" hidden="1" x14ac:dyDescent="0.25"/>
    <row r="1151" ht="15.75" hidden="1" x14ac:dyDescent="0.25"/>
    <row r="1152" ht="15.75" hidden="1" x14ac:dyDescent="0.25"/>
    <row r="1153" ht="15.75" hidden="1" x14ac:dyDescent="0.25"/>
    <row r="1154" ht="15.75" hidden="1" x14ac:dyDescent="0.25"/>
    <row r="1155" ht="15.75" hidden="1" x14ac:dyDescent="0.25"/>
    <row r="1156" ht="15.75" hidden="1" x14ac:dyDescent="0.25"/>
    <row r="1157" ht="15.75" hidden="1" x14ac:dyDescent="0.25"/>
    <row r="1158" ht="15.75" hidden="1" x14ac:dyDescent="0.25"/>
    <row r="1159" ht="15.75" hidden="1" x14ac:dyDescent="0.25"/>
    <row r="1160" ht="15.75" hidden="1" x14ac:dyDescent="0.25"/>
    <row r="1161" ht="15.75" hidden="1" x14ac:dyDescent="0.25"/>
    <row r="1162" ht="15.75" hidden="1" x14ac:dyDescent="0.25"/>
    <row r="1163" ht="15.75" hidden="1" x14ac:dyDescent="0.25"/>
    <row r="1164" ht="15.75" hidden="1" x14ac:dyDescent="0.25"/>
    <row r="1165" ht="15.75" hidden="1" x14ac:dyDescent="0.25"/>
    <row r="1166" ht="15.75" hidden="1" x14ac:dyDescent="0.25"/>
    <row r="1167" ht="15.75" hidden="1" x14ac:dyDescent="0.25"/>
    <row r="1168" ht="15.75" hidden="1" x14ac:dyDescent="0.25"/>
    <row r="1169" ht="15.75" hidden="1" x14ac:dyDescent="0.25"/>
    <row r="1170" ht="15.75" hidden="1" x14ac:dyDescent="0.25"/>
    <row r="1171" ht="15.75" hidden="1" x14ac:dyDescent="0.25"/>
    <row r="1172" ht="15.75" hidden="1" x14ac:dyDescent="0.25"/>
    <row r="1173" ht="15.75" hidden="1" x14ac:dyDescent="0.25"/>
    <row r="1174" ht="15.75" hidden="1" x14ac:dyDescent="0.25"/>
    <row r="1175" ht="15.75" hidden="1" x14ac:dyDescent="0.25"/>
    <row r="1176" ht="15.75" hidden="1" x14ac:dyDescent="0.25"/>
    <row r="1177" ht="15.75" hidden="1" x14ac:dyDescent="0.25"/>
    <row r="1178" ht="15.75" hidden="1" x14ac:dyDescent="0.25"/>
    <row r="1179" ht="15.75" hidden="1" x14ac:dyDescent="0.25"/>
    <row r="1180" ht="15.75" hidden="1" x14ac:dyDescent="0.25"/>
    <row r="1181" ht="15.75" hidden="1" x14ac:dyDescent="0.25"/>
    <row r="1182" ht="15.75" hidden="1" x14ac:dyDescent="0.25"/>
    <row r="1183" ht="15.75" hidden="1" x14ac:dyDescent="0.25"/>
    <row r="1184" ht="15.75" hidden="1" x14ac:dyDescent="0.25"/>
    <row r="1185" ht="15.75" hidden="1" x14ac:dyDescent="0.25"/>
    <row r="1186" ht="15.75" hidden="1" x14ac:dyDescent="0.25"/>
    <row r="1187" ht="15.75" hidden="1" x14ac:dyDescent="0.25"/>
    <row r="1188" ht="15.75" hidden="1" x14ac:dyDescent="0.25"/>
    <row r="1189" ht="15.75" hidden="1" x14ac:dyDescent="0.25"/>
    <row r="1190" ht="15.75" hidden="1" x14ac:dyDescent="0.25"/>
    <row r="1191" ht="15.75" hidden="1" x14ac:dyDescent="0.25"/>
    <row r="1192" ht="15.75" hidden="1" x14ac:dyDescent="0.25"/>
    <row r="1193" ht="15.75" hidden="1" x14ac:dyDescent="0.25"/>
    <row r="1194" ht="15.75" hidden="1" x14ac:dyDescent="0.25"/>
    <row r="1195" ht="15.75" hidden="1" x14ac:dyDescent="0.25"/>
    <row r="1196" ht="15.75" hidden="1" x14ac:dyDescent="0.25"/>
    <row r="1197" ht="15.75" hidden="1" x14ac:dyDescent="0.25"/>
    <row r="1198" ht="15.75" hidden="1" x14ac:dyDescent="0.25"/>
    <row r="1199" ht="15.75" hidden="1" x14ac:dyDescent="0.25"/>
    <row r="1200" ht="15.75" hidden="1" x14ac:dyDescent="0.25"/>
    <row r="1201" ht="15.75" hidden="1" x14ac:dyDescent="0.25"/>
    <row r="1202" ht="15.75" hidden="1" x14ac:dyDescent="0.25"/>
    <row r="1203" ht="15.75" hidden="1" x14ac:dyDescent="0.25"/>
    <row r="1204" ht="15.75" hidden="1" x14ac:dyDescent="0.25"/>
    <row r="1205" ht="15.75" hidden="1" x14ac:dyDescent="0.25"/>
    <row r="1206" ht="15.75" hidden="1" x14ac:dyDescent="0.25"/>
    <row r="1207" ht="15.75" hidden="1" x14ac:dyDescent="0.25"/>
    <row r="1208" ht="15.75" hidden="1" x14ac:dyDescent="0.25"/>
    <row r="1209" ht="15.75" hidden="1" x14ac:dyDescent="0.25"/>
    <row r="1210" ht="15.75" hidden="1" x14ac:dyDescent="0.25"/>
    <row r="1211" ht="15.75" hidden="1" x14ac:dyDescent="0.25"/>
    <row r="1212" ht="15.75" hidden="1" x14ac:dyDescent="0.25"/>
    <row r="1213" ht="15.75" hidden="1" x14ac:dyDescent="0.25"/>
    <row r="1214" ht="15.75" hidden="1" x14ac:dyDescent="0.25"/>
    <row r="1215" ht="15.75" hidden="1" x14ac:dyDescent="0.25"/>
    <row r="1216" ht="15.75" hidden="1" x14ac:dyDescent="0.25"/>
    <row r="1217" ht="15.75" hidden="1" x14ac:dyDescent="0.25"/>
    <row r="1218" ht="15.75" hidden="1" x14ac:dyDescent="0.25"/>
    <row r="1219" ht="15.75" hidden="1" x14ac:dyDescent="0.25"/>
    <row r="1220" ht="15.75" hidden="1" x14ac:dyDescent="0.25"/>
    <row r="1221" ht="15.75" hidden="1" x14ac:dyDescent="0.25"/>
    <row r="1222" ht="15.75" hidden="1" x14ac:dyDescent="0.25"/>
    <row r="1223" ht="15.75" hidden="1" x14ac:dyDescent="0.25"/>
    <row r="1224" ht="15.75" hidden="1" x14ac:dyDescent="0.25"/>
    <row r="1225" ht="15.75" hidden="1" x14ac:dyDescent="0.25"/>
    <row r="1226" ht="15.75" hidden="1" x14ac:dyDescent="0.25"/>
    <row r="1227" ht="15.75" hidden="1" x14ac:dyDescent="0.25"/>
    <row r="1228" ht="15.75" hidden="1" x14ac:dyDescent="0.25"/>
    <row r="1229" ht="15.75" hidden="1" x14ac:dyDescent="0.25"/>
    <row r="1230" ht="15.75" hidden="1" x14ac:dyDescent="0.25"/>
    <row r="1231" ht="15.75" hidden="1" x14ac:dyDescent="0.25"/>
    <row r="1232" ht="15.75" hidden="1" x14ac:dyDescent="0.25"/>
    <row r="1233" ht="15.75" hidden="1" x14ac:dyDescent="0.25"/>
    <row r="1234" ht="15.75" hidden="1" x14ac:dyDescent="0.25"/>
    <row r="1235" ht="15.75" hidden="1" x14ac:dyDescent="0.25"/>
    <row r="1236" ht="15.75" hidden="1" x14ac:dyDescent="0.25"/>
    <row r="1237" ht="15.75" hidden="1" x14ac:dyDescent="0.25"/>
    <row r="1238" ht="15.75" hidden="1" x14ac:dyDescent="0.25"/>
    <row r="1239" ht="15.75" hidden="1" x14ac:dyDescent="0.25"/>
    <row r="1240" ht="15.75" hidden="1" x14ac:dyDescent="0.25"/>
    <row r="1241" ht="15.75" hidden="1" x14ac:dyDescent="0.25"/>
    <row r="1242" ht="15.75" hidden="1" x14ac:dyDescent="0.25"/>
    <row r="1243" ht="15.75" hidden="1" x14ac:dyDescent="0.25"/>
    <row r="1244" ht="15.75" hidden="1" x14ac:dyDescent="0.25"/>
    <row r="1245" ht="15.75" hidden="1" x14ac:dyDescent="0.25"/>
    <row r="1246" ht="15.75" hidden="1" x14ac:dyDescent="0.25"/>
    <row r="1247" ht="15.75" hidden="1" x14ac:dyDescent="0.25"/>
    <row r="1248" ht="15.75" hidden="1" x14ac:dyDescent="0.25"/>
    <row r="1249" ht="15.75" hidden="1" x14ac:dyDescent="0.25"/>
    <row r="1250" ht="15.75" hidden="1" x14ac:dyDescent="0.25"/>
    <row r="1251" ht="15.75" hidden="1" x14ac:dyDescent="0.25"/>
    <row r="1252" ht="15.75" hidden="1" x14ac:dyDescent="0.25"/>
    <row r="1253" ht="15.75" hidden="1" x14ac:dyDescent="0.25"/>
    <row r="1254" ht="15.75" hidden="1" x14ac:dyDescent="0.25"/>
    <row r="1255" ht="15.75" hidden="1" x14ac:dyDescent="0.25"/>
    <row r="1256" ht="15.75" hidden="1" x14ac:dyDescent="0.25"/>
    <row r="1257" ht="15.75" hidden="1" x14ac:dyDescent="0.25"/>
    <row r="1258" ht="15.75" hidden="1" x14ac:dyDescent="0.25"/>
    <row r="1259" ht="15.75" hidden="1" x14ac:dyDescent="0.25"/>
    <row r="1260" ht="15.75" hidden="1" x14ac:dyDescent="0.25"/>
    <row r="1261" ht="15.75" hidden="1" x14ac:dyDescent="0.25"/>
    <row r="1262" ht="15.75" hidden="1" x14ac:dyDescent="0.25"/>
    <row r="1263" ht="15.75" hidden="1" x14ac:dyDescent="0.25"/>
    <row r="1264" ht="15.75" hidden="1" x14ac:dyDescent="0.25"/>
    <row r="1265" ht="15.75" hidden="1" x14ac:dyDescent="0.25"/>
    <row r="1266" ht="15.75" hidden="1" x14ac:dyDescent="0.25"/>
    <row r="1267" ht="15.75" hidden="1" x14ac:dyDescent="0.25"/>
    <row r="1268" ht="15.75" hidden="1" x14ac:dyDescent="0.25"/>
    <row r="1269" ht="15.75" hidden="1" x14ac:dyDescent="0.25"/>
    <row r="1270" ht="15.75" hidden="1" x14ac:dyDescent="0.25"/>
    <row r="1271" ht="15.75" hidden="1" x14ac:dyDescent="0.25"/>
    <row r="1272" ht="15.75" hidden="1" x14ac:dyDescent="0.25"/>
    <row r="1273" ht="15.75" hidden="1" x14ac:dyDescent="0.25"/>
    <row r="1274" ht="15.75" hidden="1" x14ac:dyDescent="0.25"/>
    <row r="1275" ht="15.75" hidden="1" x14ac:dyDescent="0.25"/>
    <row r="1276" ht="15.75" hidden="1" x14ac:dyDescent="0.25"/>
    <row r="1277" ht="15.75" hidden="1" x14ac:dyDescent="0.25"/>
    <row r="1278" ht="15.75" hidden="1" x14ac:dyDescent="0.25"/>
    <row r="1279" ht="15.75" hidden="1" x14ac:dyDescent="0.25"/>
    <row r="1280" ht="15.75" hidden="1" x14ac:dyDescent="0.25"/>
    <row r="1281" ht="15.75" hidden="1" x14ac:dyDescent="0.25"/>
    <row r="1282" ht="15.75" hidden="1" x14ac:dyDescent="0.25"/>
    <row r="1283" ht="15.75" hidden="1" x14ac:dyDescent="0.25"/>
    <row r="1284" ht="15.75" hidden="1" x14ac:dyDescent="0.25"/>
    <row r="1285" ht="15.75" hidden="1" x14ac:dyDescent="0.25"/>
    <row r="1286" ht="15.75" hidden="1" x14ac:dyDescent="0.25"/>
    <row r="1287" ht="15.75" hidden="1" x14ac:dyDescent="0.25"/>
    <row r="1288" ht="15.75" hidden="1" x14ac:dyDescent="0.25"/>
    <row r="1289" ht="15.75" hidden="1" x14ac:dyDescent="0.25"/>
    <row r="1290" ht="15.75" hidden="1" x14ac:dyDescent="0.25"/>
    <row r="1291" ht="15.75" hidden="1" x14ac:dyDescent="0.25"/>
    <row r="1292" ht="15.75" hidden="1" x14ac:dyDescent="0.25"/>
    <row r="1293" ht="15.75" hidden="1" x14ac:dyDescent="0.25"/>
    <row r="1294" ht="15.75" hidden="1" x14ac:dyDescent="0.25"/>
    <row r="1295" ht="15.75" hidden="1" x14ac:dyDescent="0.25"/>
    <row r="1296" ht="15.75" hidden="1" x14ac:dyDescent="0.25"/>
    <row r="1297" ht="15.75" hidden="1" x14ac:dyDescent="0.25"/>
    <row r="1298" ht="15.75" hidden="1" x14ac:dyDescent="0.25"/>
    <row r="1299" ht="15.75" hidden="1" x14ac:dyDescent="0.25"/>
    <row r="1300" ht="15.75" hidden="1" x14ac:dyDescent="0.25"/>
    <row r="1301" ht="15.75" hidden="1" x14ac:dyDescent="0.25"/>
    <row r="1302" ht="15.75" hidden="1" x14ac:dyDescent="0.25"/>
    <row r="1303" ht="15.75" hidden="1" x14ac:dyDescent="0.25"/>
    <row r="1304" ht="15.75" hidden="1" x14ac:dyDescent="0.25"/>
    <row r="1305" ht="15.75" hidden="1" x14ac:dyDescent="0.25"/>
    <row r="1306" ht="15.75" hidden="1" x14ac:dyDescent="0.25"/>
    <row r="1307" ht="15.75" hidden="1" x14ac:dyDescent="0.25"/>
    <row r="1308" ht="15.75" hidden="1" x14ac:dyDescent="0.25"/>
    <row r="1309" ht="15.75" hidden="1" x14ac:dyDescent="0.25"/>
    <row r="1310" ht="15.75" hidden="1" x14ac:dyDescent="0.25"/>
    <row r="1311" ht="15.75" hidden="1" x14ac:dyDescent="0.25"/>
    <row r="1312" ht="15.75" hidden="1" x14ac:dyDescent="0.25"/>
    <row r="1313" ht="15.75" hidden="1" x14ac:dyDescent="0.25"/>
    <row r="1314" ht="15.75" hidden="1" x14ac:dyDescent="0.25"/>
    <row r="1315" ht="15.75" hidden="1" x14ac:dyDescent="0.25"/>
    <row r="1316" ht="15.75" hidden="1" x14ac:dyDescent="0.25"/>
    <row r="1317" ht="15.75" hidden="1" x14ac:dyDescent="0.25"/>
    <row r="1318" ht="15.75" hidden="1" x14ac:dyDescent="0.25"/>
    <row r="1319" ht="15.75" hidden="1" x14ac:dyDescent="0.25"/>
    <row r="1320" ht="15.75" hidden="1" x14ac:dyDescent="0.25"/>
    <row r="1321" ht="15.75" hidden="1" x14ac:dyDescent="0.25"/>
    <row r="1322" ht="15.75" hidden="1" x14ac:dyDescent="0.25"/>
    <row r="1323" ht="15.75" hidden="1" x14ac:dyDescent="0.25"/>
    <row r="1324" ht="15.75" hidden="1" x14ac:dyDescent="0.25"/>
    <row r="1325" ht="15.75" hidden="1" x14ac:dyDescent="0.25"/>
    <row r="1326" ht="15.75" hidden="1" x14ac:dyDescent="0.25"/>
    <row r="1327" ht="15.75" hidden="1" x14ac:dyDescent="0.25"/>
    <row r="1328" ht="15.75" hidden="1" x14ac:dyDescent="0.25"/>
    <row r="1329" ht="15.75" hidden="1" x14ac:dyDescent="0.25"/>
    <row r="1330" ht="15.75" hidden="1" x14ac:dyDescent="0.25"/>
    <row r="1331" ht="15.75" hidden="1" x14ac:dyDescent="0.25"/>
    <row r="1332" ht="15.75" hidden="1" x14ac:dyDescent="0.25"/>
    <row r="1333" ht="15.75" hidden="1" x14ac:dyDescent="0.25"/>
    <row r="1334" ht="15.75" hidden="1" x14ac:dyDescent="0.25"/>
    <row r="1335" ht="15.75" hidden="1" x14ac:dyDescent="0.25"/>
    <row r="1336" ht="15.75" hidden="1" x14ac:dyDescent="0.25"/>
    <row r="1337" ht="15.75" hidden="1" x14ac:dyDescent="0.25"/>
    <row r="1338" ht="15.75" hidden="1" x14ac:dyDescent="0.25"/>
    <row r="1339" ht="15.75" hidden="1" x14ac:dyDescent="0.25"/>
    <row r="1340" ht="15.75" hidden="1" x14ac:dyDescent="0.25"/>
    <row r="1341" ht="15.75" hidden="1" x14ac:dyDescent="0.25"/>
    <row r="1342" ht="15.75" hidden="1" x14ac:dyDescent="0.25"/>
    <row r="1343" ht="15.75" hidden="1" x14ac:dyDescent="0.25"/>
    <row r="1344" ht="15.75" hidden="1" x14ac:dyDescent="0.25"/>
    <row r="1345" ht="15.75" hidden="1" x14ac:dyDescent="0.25"/>
    <row r="1346" ht="15.75" hidden="1" x14ac:dyDescent="0.25"/>
    <row r="1347" ht="15.75" hidden="1" x14ac:dyDescent="0.25"/>
    <row r="1348" ht="15.75" hidden="1" x14ac:dyDescent="0.25"/>
    <row r="1349" ht="15.75" hidden="1" x14ac:dyDescent="0.25"/>
    <row r="1350" ht="15.75" hidden="1" x14ac:dyDescent="0.25"/>
    <row r="1351" ht="15.75" hidden="1" x14ac:dyDescent="0.25"/>
    <row r="1352" ht="15.75" hidden="1" x14ac:dyDescent="0.25"/>
    <row r="1353" ht="15.75" hidden="1" x14ac:dyDescent="0.25"/>
    <row r="1354" ht="15.75" hidden="1" x14ac:dyDescent="0.25"/>
    <row r="1355" ht="15.75" hidden="1" x14ac:dyDescent="0.25"/>
    <row r="1356" ht="15.75" hidden="1" x14ac:dyDescent="0.25"/>
    <row r="1357" ht="15.75" hidden="1" x14ac:dyDescent="0.25"/>
    <row r="1358" ht="15.75" hidden="1" x14ac:dyDescent="0.25"/>
    <row r="1359" ht="15.75" hidden="1" x14ac:dyDescent="0.25"/>
    <row r="1360" ht="15.75" hidden="1" x14ac:dyDescent="0.25"/>
    <row r="1361" ht="15.75" hidden="1" x14ac:dyDescent="0.25"/>
    <row r="1362" ht="15.75" hidden="1" x14ac:dyDescent="0.25"/>
    <row r="1363" ht="15.75" hidden="1" x14ac:dyDescent="0.25"/>
    <row r="1364" ht="15.75" hidden="1" x14ac:dyDescent="0.25"/>
    <row r="1365" ht="15.75" hidden="1" x14ac:dyDescent="0.25"/>
    <row r="1366" ht="15.75" hidden="1" x14ac:dyDescent="0.25"/>
    <row r="1367" ht="15.75" hidden="1" x14ac:dyDescent="0.25"/>
    <row r="1368" ht="15.75" hidden="1" x14ac:dyDescent="0.25"/>
    <row r="1369" ht="15.75" hidden="1" x14ac:dyDescent="0.25"/>
    <row r="1370" ht="15.75" hidden="1" x14ac:dyDescent="0.25"/>
    <row r="1371" ht="15.75" hidden="1" x14ac:dyDescent="0.25"/>
    <row r="1372" ht="15.75" hidden="1" x14ac:dyDescent="0.25"/>
    <row r="1373" ht="15.75" hidden="1" x14ac:dyDescent="0.25"/>
    <row r="1374" ht="15.75" hidden="1" x14ac:dyDescent="0.25"/>
    <row r="1375" ht="15.75" hidden="1" x14ac:dyDescent="0.25"/>
    <row r="1376" ht="15.75" hidden="1" x14ac:dyDescent="0.25"/>
    <row r="1377" ht="15.75" hidden="1" x14ac:dyDescent="0.25"/>
    <row r="1378" ht="15.75" hidden="1" x14ac:dyDescent="0.25"/>
    <row r="1379" ht="15.75" hidden="1" x14ac:dyDescent="0.25"/>
    <row r="1380" ht="15.75" hidden="1" x14ac:dyDescent="0.25"/>
    <row r="1381" ht="15.75" hidden="1" x14ac:dyDescent="0.25"/>
    <row r="1382" ht="15.75" hidden="1" x14ac:dyDescent="0.25"/>
    <row r="1383" ht="15.75" hidden="1" x14ac:dyDescent="0.25"/>
    <row r="1384" ht="15.75" hidden="1" x14ac:dyDescent="0.25"/>
    <row r="1385" ht="15.75" hidden="1" x14ac:dyDescent="0.25"/>
    <row r="1386" ht="15.75" hidden="1" x14ac:dyDescent="0.25"/>
    <row r="1387" ht="15.75" hidden="1" x14ac:dyDescent="0.25"/>
    <row r="1388" ht="15.75" hidden="1" x14ac:dyDescent="0.25"/>
    <row r="1389" ht="15.75" hidden="1" x14ac:dyDescent="0.25"/>
    <row r="1390" ht="15.75" hidden="1" x14ac:dyDescent="0.25"/>
    <row r="1391" ht="15.75" hidden="1" x14ac:dyDescent="0.25"/>
    <row r="1392" ht="15.75" hidden="1" x14ac:dyDescent="0.25"/>
    <row r="1393" ht="15.75" hidden="1" x14ac:dyDescent="0.25"/>
    <row r="1394" ht="15.75" hidden="1" x14ac:dyDescent="0.25"/>
    <row r="1395" ht="15.75" hidden="1" x14ac:dyDescent="0.25"/>
    <row r="1396" ht="15.75" hidden="1" x14ac:dyDescent="0.25"/>
    <row r="1397" ht="15.75" hidden="1" x14ac:dyDescent="0.25"/>
    <row r="1398" ht="15.75" hidden="1" x14ac:dyDescent="0.25"/>
    <row r="1399" ht="15.75" hidden="1" x14ac:dyDescent="0.25"/>
    <row r="1400" ht="15.75" hidden="1" x14ac:dyDescent="0.25"/>
    <row r="1401" ht="15.75" hidden="1" x14ac:dyDescent="0.25"/>
    <row r="1402" ht="15.75" hidden="1" x14ac:dyDescent="0.25"/>
    <row r="1403" ht="15.75" hidden="1" x14ac:dyDescent="0.25"/>
    <row r="1404" ht="15.75" hidden="1" x14ac:dyDescent="0.25"/>
    <row r="1405" ht="15.75" hidden="1" x14ac:dyDescent="0.25"/>
    <row r="1406" ht="15.75" hidden="1" x14ac:dyDescent="0.25"/>
    <row r="1407" ht="15.75" hidden="1" x14ac:dyDescent="0.25"/>
    <row r="1408" ht="15.75" hidden="1" x14ac:dyDescent="0.25"/>
    <row r="1409" ht="15.75" hidden="1" x14ac:dyDescent="0.25"/>
    <row r="1410" ht="15.75" hidden="1" x14ac:dyDescent="0.25"/>
    <row r="1411" ht="15.75" hidden="1" x14ac:dyDescent="0.25"/>
    <row r="1412" ht="15.75" hidden="1" x14ac:dyDescent="0.25"/>
    <row r="1413" ht="15.75" hidden="1" x14ac:dyDescent="0.25"/>
    <row r="1414" ht="15.75" hidden="1" x14ac:dyDescent="0.25"/>
    <row r="1415" ht="15.75" hidden="1" x14ac:dyDescent="0.25"/>
    <row r="1416" ht="15.75" hidden="1" x14ac:dyDescent="0.25"/>
    <row r="1417" ht="15.75" hidden="1" x14ac:dyDescent="0.25"/>
    <row r="1418" ht="15.75" hidden="1" x14ac:dyDescent="0.25"/>
    <row r="1419" ht="15.75" hidden="1" x14ac:dyDescent="0.25"/>
    <row r="1420" ht="15.75" hidden="1" x14ac:dyDescent="0.25"/>
    <row r="1421" ht="15.75" hidden="1" x14ac:dyDescent="0.25"/>
    <row r="1422" ht="15.75" hidden="1" x14ac:dyDescent="0.25"/>
    <row r="1423" ht="15.75" hidden="1" x14ac:dyDescent="0.25"/>
    <row r="1424" ht="15.75" hidden="1" x14ac:dyDescent="0.25"/>
    <row r="1425" ht="15.75" hidden="1" x14ac:dyDescent="0.25"/>
    <row r="1426" ht="15.75" hidden="1" x14ac:dyDescent="0.25"/>
    <row r="1427" ht="15.75" hidden="1" x14ac:dyDescent="0.25"/>
    <row r="1428" ht="15.75" hidden="1" x14ac:dyDescent="0.25"/>
    <row r="1429" ht="15.75" hidden="1" x14ac:dyDescent="0.25"/>
    <row r="1430" ht="15.75" hidden="1" x14ac:dyDescent="0.25"/>
    <row r="1431" ht="15.75" hidden="1" x14ac:dyDescent="0.25"/>
    <row r="1432" ht="15.75" hidden="1" x14ac:dyDescent="0.25"/>
    <row r="1433" ht="15.75" hidden="1" x14ac:dyDescent="0.25"/>
    <row r="1434" ht="15.75" hidden="1" x14ac:dyDescent="0.25"/>
    <row r="1435" ht="15.75" hidden="1" x14ac:dyDescent="0.25"/>
    <row r="1436" ht="15.75" hidden="1" x14ac:dyDescent="0.25"/>
    <row r="1437" ht="15.75" hidden="1" x14ac:dyDescent="0.25"/>
    <row r="1438" ht="15.75" hidden="1" x14ac:dyDescent="0.25"/>
    <row r="1439" ht="15.75" hidden="1" x14ac:dyDescent="0.25"/>
    <row r="1440" ht="15.75" hidden="1" x14ac:dyDescent="0.25"/>
    <row r="1441" ht="15.75" hidden="1" x14ac:dyDescent="0.25"/>
    <row r="1442" ht="15.75" hidden="1" x14ac:dyDescent="0.25"/>
    <row r="1443" ht="15.75" hidden="1" x14ac:dyDescent="0.25"/>
    <row r="1444" ht="15.75" hidden="1" x14ac:dyDescent="0.25"/>
    <row r="1445" ht="15.75" hidden="1" x14ac:dyDescent="0.25"/>
    <row r="1446" ht="15.75" hidden="1" x14ac:dyDescent="0.25"/>
    <row r="1447" ht="15.75" hidden="1" x14ac:dyDescent="0.25"/>
    <row r="1448" ht="15.75" hidden="1" x14ac:dyDescent="0.25"/>
    <row r="1449" ht="15.75" hidden="1" x14ac:dyDescent="0.25"/>
    <row r="1450" ht="15.75" hidden="1" x14ac:dyDescent="0.25"/>
    <row r="1451" ht="15.75" hidden="1" x14ac:dyDescent="0.25"/>
    <row r="1452" ht="15.75" hidden="1" x14ac:dyDescent="0.25"/>
    <row r="1453" ht="15.75" hidden="1" x14ac:dyDescent="0.25"/>
    <row r="1454" ht="15.75" hidden="1" x14ac:dyDescent="0.25"/>
    <row r="1455" ht="15.75" hidden="1" x14ac:dyDescent="0.25"/>
    <row r="1456" ht="15.75" hidden="1" x14ac:dyDescent="0.25"/>
    <row r="1457" ht="15.75" hidden="1" x14ac:dyDescent="0.25"/>
    <row r="1458" ht="15.75" hidden="1" x14ac:dyDescent="0.25"/>
    <row r="1459" ht="15.75" hidden="1" x14ac:dyDescent="0.25"/>
    <row r="1460" ht="15.75" hidden="1" x14ac:dyDescent="0.25"/>
    <row r="1461" ht="15.75" hidden="1" x14ac:dyDescent="0.25"/>
    <row r="1462" ht="15.75" hidden="1" x14ac:dyDescent="0.25"/>
    <row r="1463" ht="15.75" hidden="1" x14ac:dyDescent="0.25"/>
    <row r="1464" ht="15.75" hidden="1" x14ac:dyDescent="0.25"/>
    <row r="1465" ht="15.75" hidden="1" x14ac:dyDescent="0.25"/>
    <row r="1466" ht="15.75" hidden="1" x14ac:dyDescent="0.25"/>
    <row r="1467" ht="15.75" hidden="1" x14ac:dyDescent="0.25"/>
    <row r="1468" ht="15.75" hidden="1" x14ac:dyDescent="0.25"/>
    <row r="1469" ht="15.75" hidden="1" x14ac:dyDescent="0.25"/>
    <row r="1470" ht="15.75" hidden="1" x14ac:dyDescent="0.25"/>
    <row r="1471" ht="15.75" hidden="1" x14ac:dyDescent="0.25"/>
    <row r="1472" ht="15.75" hidden="1" x14ac:dyDescent="0.25"/>
    <row r="1473" ht="15.75" hidden="1" x14ac:dyDescent="0.25"/>
    <row r="1474" ht="15.75" hidden="1" x14ac:dyDescent="0.25"/>
    <row r="1475" ht="15.75" hidden="1" x14ac:dyDescent="0.25"/>
    <row r="1476" ht="15.75" hidden="1" x14ac:dyDescent="0.25"/>
    <row r="1477" ht="15.75" hidden="1" x14ac:dyDescent="0.25"/>
    <row r="1478" ht="15.75" hidden="1" x14ac:dyDescent="0.25"/>
    <row r="1479" ht="15.75" hidden="1" x14ac:dyDescent="0.25"/>
    <row r="1480" ht="15.75" hidden="1" x14ac:dyDescent="0.25"/>
    <row r="1481" ht="15.75" hidden="1" x14ac:dyDescent="0.25"/>
    <row r="1482" ht="15.75" hidden="1" x14ac:dyDescent="0.25"/>
    <row r="1483" ht="15.75" hidden="1" x14ac:dyDescent="0.25"/>
    <row r="1484" ht="15.75" hidden="1" x14ac:dyDescent="0.25"/>
    <row r="1485" ht="15.75" hidden="1" x14ac:dyDescent="0.25"/>
    <row r="1486" ht="15.75" hidden="1" x14ac:dyDescent="0.25"/>
    <row r="1487" ht="15.75" hidden="1" x14ac:dyDescent="0.25"/>
    <row r="1488" ht="15.75" hidden="1" x14ac:dyDescent="0.25"/>
    <row r="1489" ht="15.75" hidden="1" x14ac:dyDescent="0.25"/>
    <row r="1490" ht="15.75" hidden="1" x14ac:dyDescent="0.25"/>
    <row r="1491" ht="15.75" hidden="1" x14ac:dyDescent="0.25"/>
    <row r="1492" ht="15.75" hidden="1" x14ac:dyDescent="0.25"/>
    <row r="1493" ht="15.75" hidden="1" x14ac:dyDescent="0.25"/>
    <row r="1494" ht="15.75" hidden="1" x14ac:dyDescent="0.25"/>
    <row r="1495" ht="15.75" hidden="1" x14ac:dyDescent="0.25"/>
    <row r="1496" ht="15.75" hidden="1" x14ac:dyDescent="0.25"/>
    <row r="1497" ht="15.75" hidden="1" x14ac:dyDescent="0.25"/>
    <row r="1498" ht="15.75" hidden="1" x14ac:dyDescent="0.25"/>
    <row r="1499" ht="15.75" hidden="1" x14ac:dyDescent="0.25"/>
    <row r="1500" ht="15.75" hidden="1" x14ac:dyDescent="0.25"/>
    <row r="1501" ht="15.75" hidden="1" x14ac:dyDescent="0.25"/>
    <row r="1502" ht="15.75" hidden="1" x14ac:dyDescent="0.25"/>
    <row r="1503" ht="15.75" hidden="1" x14ac:dyDescent="0.25"/>
    <row r="1504" ht="15.75" hidden="1" x14ac:dyDescent="0.25"/>
    <row r="1505" ht="15.75" hidden="1" x14ac:dyDescent="0.25"/>
    <row r="1506" ht="15.75" hidden="1" x14ac:dyDescent="0.25"/>
    <row r="1507" ht="15.75" hidden="1" x14ac:dyDescent="0.25"/>
    <row r="1508" ht="15.75" hidden="1" x14ac:dyDescent="0.25"/>
    <row r="1509" ht="15.75" hidden="1" x14ac:dyDescent="0.25"/>
    <row r="1510" ht="15.75" hidden="1" x14ac:dyDescent="0.25"/>
    <row r="1511" ht="15.75" hidden="1" x14ac:dyDescent="0.25"/>
    <row r="1512" ht="15.75" hidden="1" x14ac:dyDescent="0.25"/>
    <row r="1513" ht="15.75" hidden="1" x14ac:dyDescent="0.25"/>
    <row r="1514" ht="15.75" hidden="1" x14ac:dyDescent="0.25"/>
    <row r="1515" ht="15.75" hidden="1" x14ac:dyDescent="0.25"/>
    <row r="1516" ht="15.75" hidden="1" x14ac:dyDescent="0.25"/>
    <row r="1517" ht="15.75" hidden="1" x14ac:dyDescent="0.25"/>
    <row r="1518" ht="15.75" hidden="1" x14ac:dyDescent="0.25"/>
    <row r="1519" ht="15.75" hidden="1" x14ac:dyDescent="0.25"/>
    <row r="1520" ht="15.75" hidden="1" x14ac:dyDescent="0.25"/>
    <row r="1521" ht="15.75" hidden="1" x14ac:dyDescent="0.25"/>
    <row r="1522" ht="15.75" hidden="1" x14ac:dyDescent="0.25"/>
    <row r="1523" ht="15.75" hidden="1" x14ac:dyDescent="0.25"/>
    <row r="1524" ht="15.75" hidden="1" x14ac:dyDescent="0.25"/>
    <row r="1525" ht="15.75" hidden="1" x14ac:dyDescent="0.25"/>
    <row r="1526" ht="15.75" hidden="1" x14ac:dyDescent="0.25"/>
    <row r="1527" ht="15.75" hidden="1" x14ac:dyDescent="0.25"/>
    <row r="1528" ht="15.75" hidden="1" x14ac:dyDescent="0.25"/>
    <row r="1529" ht="15.75" hidden="1" x14ac:dyDescent="0.25"/>
    <row r="1530" ht="15.75" hidden="1" x14ac:dyDescent="0.25"/>
    <row r="1531" ht="15.75" hidden="1" x14ac:dyDescent="0.25"/>
    <row r="1532" ht="15.75" hidden="1" x14ac:dyDescent="0.25"/>
    <row r="1533" ht="15.75" hidden="1" x14ac:dyDescent="0.25"/>
    <row r="1534" ht="15.75" hidden="1" x14ac:dyDescent="0.25"/>
    <row r="1535" ht="15.75" hidden="1" x14ac:dyDescent="0.25"/>
    <row r="1536" ht="15.75" hidden="1" x14ac:dyDescent="0.25"/>
    <row r="1537" ht="15.75" hidden="1" x14ac:dyDescent="0.25"/>
    <row r="1538" ht="15.75" hidden="1" x14ac:dyDescent="0.25"/>
    <row r="1539" ht="15.75" hidden="1" x14ac:dyDescent="0.25"/>
    <row r="1540" ht="15.75" hidden="1" x14ac:dyDescent="0.25"/>
    <row r="1541" ht="15.75" hidden="1" x14ac:dyDescent="0.25"/>
    <row r="1542" ht="15.75" hidden="1" x14ac:dyDescent="0.25"/>
    <row r="1543" ht="15.75" hidden="1" x14ac:dyDescent="0.25"/>
    <row r="1544" ht="15.75" hidden="1" x14ac:dyDescent="0.25"/>
    <row r="1545" ht="15.75" hidden="1" x14ac:dyDescent="0.25"/>
    <row r="1546" ht="15.75" hidden="1" x14ac:dyDescent="0.25"/>
    <row r="1547" ht="15.75" hidden="1" x14ac:dyDescent="0.25"/>
    <row r="1548" ht="15.75" hidden="1" x14ac:dyDescent="0.25"/>
    <row r="1549" ht="15.75" hidden="1" x14ac:dyDescent="0.25"/>
    <row r="1550" ht="15.75" hidden="1" x14ac:dyDescent="0.25"/>
    <row r="1551" ht="15.75" hidden="1" x14ac:dyDescent="0.25"/>
    <row r="1552" ht="15.75" hidden="1" x14ac:dyDescent="0.25"/>
    <row r="1553" ht="15.75" hidden="1" x14ac:dyDescent="0.25"/>
    <row r="1554" ht="15.75" hidden="1" x14ac:dyDescent="0.25"/>
    <row r="1555" ht="15.75" hidden="1" x14ac:dyDescent="0.25"/>
    <row r="1556" ht="15.75" hidden="1" x14ac:dyDescent="0.25"/>
    <row r="1557" ht="15.75" hidden="1" x14ac:dyDescent="0.25"/>
    <row r="1558" ht="15.75" hidden="1" x14ac:dyDescent="0.25"/>
    <row r="1559" ht="15.75" hidden="1" x14ac:dyDescent="0.25"/>
    <row r="1560" ht="15.75" hidden="1" x14ac:dyDescent="0.25"/>
    <row r="1561" ht="15.75" hidden="1" x14ac:dyDescent="0.25"/>
    <row r="1562" ht="15.75" hidden="1" x14ac:dyDescent="0.25"/>
    <row r="1563" ht="15.75" hidden="1" x14ac:dyDescent="0.25"/>
    <row r="1564" ht="15.75" hidden="1" x14ac:dyDescent="0.25"/>
    <row r="1565" ht="15.75" hidden="1" x14ac:dyDescent="0.25"/>
    <row r="1566" ht="15.75" hidden="1" x14ac:dyDescent="0.25"/>
    <row r="1567" ht="15.75" hidden="1" x14ac:dyDescent="0.25"/>
    <row r="1568" ht="15.75" hidden="1" x14ac:dyDescent="0.25"/>
    <row r="1569" ht="15.75" hidden="1" x14ac:dyDescent="0.25"/>
    <row r="1570" ht="15.75" hidden="1" x14ac:dyDescent="0.25"/>
    <row r="1571" ht="15.75" hidden="1" x14ac:dyDescent="0.25"/>
    <row r="1572" ht="15.75" hidden="1" x14ac:dyDescent="0.25"/>
    <row r="1573" ht="15.75" hidden="1" x14ac:dyDescent="0.25"/>
    <row r="1574" ht="15.75" hidden="1" x14ac:dyDescent="0.25"/>
    <row r="1575" ht="15.75" hidden="1" x14ac:dyDescent="0.25"/>
    <row r="1576" ht="15.75" hidden="1" x14ac:dyDescent="0.25"/>
    <row r="1577" ht="15.75" hidden="1" x14ac:dyDescent="0.25"/>
    <row r="1578" ht="15.75" hidden="1" x14ac:dyDescent="0.25"/>
    <row r="1579" ht="15.75" hidden="1" x14ac:dyDescent="0.25"/>
    <row r="1580" ht="15.75" hidden="1" x14ac:dyDescent="0.25"/>
    <row r="1581" ht="15.75" hidden="1" x14ac:dyDescent="0.25"/>
    <row r="1582" ht="15.75" hidden="1" x14ac:dyDescent="0.25"/>
    <row r="1583" ht="15.75" hidden="1" x14ac:dyDescent="0.25"/>
    <row r="1584" ht="15.75" hidden="1" x14ac:dyDescent="0.25"/>
    <row r="1585" ht="15.75" hidden="1" x14ac:dyDescent="0.25"/>
    <row r="1586" ht="15.75" hidden="1" x14ac:dyDescent="0.25"/>
    <row r="1587" ht="15.75" hidden="1" x14ac:dyDescent="0.25"/>
    <row r="1588" ht="15.75" hidden="1" x14ac:dyDescent="0.25"/>
    <row r="1589" ht="15.75" hidden="1" x14ac:dyDescent="0.25"/>
    <row r="1590" ht="15.75" hidden="1" x14ac:dyDescent="0.25"/>
    <row r="1591" ht="15.75" hidden="1" x14ac:dyDescent="0.25"/>
    <row r="1592" ht="15.75" hidden="1" x14ac:dyDescent="0.25"/>
    <row r="1593" ht="15.75" hidden="1" x14ac:dyDescent="0.25"/>
    <row r="1594" ht="15.75" hidden="1" x14ac:dyDescent="0.25"/>
    <row r="1595" ht="15.75" hidden="1" x14ac:dyDescent="0.25"/>
    <row r="1596" ht="15.75" hidden="1" x14ac:dyDescent="0.25"/>
    <row r="1597" ht="15.75" hidden="1" x14ac:dyDescent="0.25"/>
    <row r="1598" ht="15.75" hidden="1" x14ac:dyDescent="0.25"/>
    <row r="1599" ht="15.75" hidden="1" x14ac:dyDescent="0.25"/>
    <row r="1600" ht="15.75" hidden="1" x14ac:dyDescent="0.25"/>
    <row r="1601" ht="15.75" hidden="1" x14ac:dyDescent="0.25"/>
    <row r="1602" ht="15.75" hidden="1" x14ac:dyDescent="0.25"/>
    <row r="1603" ht="15.75" hidden="1" x14ac:dyDescent="0.25"/>
    <row r="1604" ht="15.75" hidden="1" x14ac:dyDescent="0.25"/>
    <row r="1605" ht="15.75" hidden="1" x14ac:dyDescent="0.25"/>
    <row r="1606" ht="15.75" hidden="1" x14ac:dyDescent="0.25"/>
    <row r="1607" ht="15.75" hidden="1" x14ac:dyDescent="0.25"/>
    <row r="1608" ht="15.75" hidden="1" x14ac:dyDescent="0.25"/>
    <row r="1609" ht="15.75" hidden="1" x14ac:dyDescent="0.25"/>
    <row r="1610" ht="15.75" hidden="1" x14ac:dyDescent="0.25"/>
    <row r="1611" ht="15.75" hidden="1" x14ac:dyDescent="0.25"/>
    <row r="1612" ht="15.75" hidden="1" x14ac:dyDescent="0.25"/>
    <row r="1613" ht="15.75" hidden="1" x14ac:dyDescent="0.25"/>
    <row r="1614" ht="15.75" hidden="1" x14ac:dyDescent="0.25"/>
    <row r="1615" ht="15.75" hidden="1" x14ac:dyDescent="0.25"/>
    <row r="1616" ht="15.75" hidden="1" x14ac:dyDescent="0.25"/>
    <row r="1617" ht="15.75" hidden="1" x14ac:dyDescent="0.25"/>
    <row r="1618" ht="15.75" hidden="1" x14ac:dyDescent="0.25"/>
    <row r="1619" ht="15.75" hidden="1" x14ac:dyDescent="0.25"/>
    <row r="1620" ht="15.75" hidden="1" x14ac:dyDescent="0.25"/>
    <row r="1621" ht="15.75" hidden="1" x14ac:dyDescent="0.25"/>
    <row r="1622" ht="15.75" hidden="1" x14ac:dyDescent="0.25"/>
    <row r="1623" ht="15.75" hidden="1" x14ac:dyDescent="0.25"/>
    <row r="1624" ht="15.75" hidden="1" x14ac:dyDescent="0.25"/>
    <row r="1625" ht="15.75" hidden="1" x14ac:dyDescent="0.25"/>
    <row r="1626" ht="15.75" hidden="1" x14ac:dyDescent="0.25"/>
    <row r="1627" ht="15.75" hidden="1" x14ac:dyDescent="0.25"/>
    <row r="1628" ht="15.75" hidden="1" x14ac:dyDescent="0.25"/>
    <row r="1629" ht="15.75" hidden="1" x14ac:dyDescent="0.25"/>
    <row r="1630" ht="15.75" hidden="1" x14ac:dyDescent="0.25"/>
    <row r="1631" ht="15.75" hidden="1" x14ac:dyDescent="0.25"/>
    <row r="1632" ht="15.75" hidden="1" x14ac:dyDescent="0.25"/>
    <row r="1633" ht="15.75" hidden="1" x14ac:dyDescent="0.25"/>
    <row r="1634" ht="15.75" hidden="1" x14ac:dyDescent="0.25"/>
    <row r="1635" ht="15.75" hidden="1" x14ac:dyDescent="0.25"/>
    <row r="1636" ht="15.75" hidden="1" x14ac:dyDescent="0.25"/>
    <row r="1637" ht="15.75" hidden="1" x14ac:dyDescent="0.25"/>
    <row r="1638" ht="15.75" hidden="1" x14ac:dyDescent="0.25"/>
    <row r="1639" ht="15.75" hidden="1" x14ac:dyDescent="0.25"/>
    <row r="1640" ht="15.75" hidden="1" x14ac:dyDescent="0.25"/>
    <row r="1641" ht="15.75" hidden="1" x14ac:dyDescent="0.25"/>
    <row r="1642" ht="15.75" hidden="1" x14ac:dyDescent="0.25"/>
    <row r="1643" ht="15.75" hidden="1" x14ac:dyDescent="0.25"/>
    <row r="1644" ht="15.75" hidden="1" x14ac:dyDescent="0.25"/>
    <row r="1645" ht="15.75" hidden="1" x14ac:dyDescent="0.25"/>
    <row r="1646" ht="15.75" hidden="1" x14ac:dyDescent="0.25"/>
    <row r="1647" ht="15.75" hidden="1" x14ac:dyDescent="0.25"/>
    <row r="1648" ht="15.75" hidden="1" x14ac:dyDescent="0.25"/>
    <row r="1649" ht="15.75" hidden="1" x14ac:dyDescent="0.25"/>
    <row r="1650" ht="15.75" hidden="1" x14ac:dyDescent="0.25"/>
    <row r="1651" ht="15.75" hidden="1" x14ac:dyDescent="0.25"/>
    <row r="1652" ht="15.75" hidden="1" x14ac:dyDescent="0.25"/>
    <row r="1653" ht="15.75" hidden="1" x14ac:dyDescent="0.25"/>
    <row r="1654" ht="15.75" hidden="1" x14ac:dyDescent="0.25"/>
    <row r="1655" ht="15.75" hidden="1" x14ac:dyDescent="0.25"/>
    <row r="1656" ht="15.75" hidden="1" x14ac:dyDescent="0.25"/>
    <row r="1657" ht="15.75" hidden="1" x14ac:dyDescent="0.25"/>
    <row r="1658" ht="15.75" hidden="1" x14ac:dyDescent="0.25"/>
    <row r="1659" ht="15.75" hidden="1" x14ac:dyDescent="0.25"/>
    <row r="1660" ht="15.75" hidden="1" x14ac:dyDescent="0.25"/>
    <row r="1661" ht="15.75" hidden="1" x14ac:dyDescent="0.25"/>
    <row r="1662" ht="15.75" hidden="1" x14ac:dyDescent="0.25"/>
    <row r="1663" ht="15.75" hidden="1" x14ac:dyDescent="0.25"/>
    <row r="1664" ht="15.75" hidden="1" x14ac:dyDescent="0.25"/>
    <row r="1665" ht="15.75" hidden="1" x14ac:dyDescent="0.25"/>
    <row r="1666" ht="15.75" hidden="1" x14ac:dyDescent="0.25"/>
    <row r="1667" ht="15.75" hidden="1" x14ac:dyDescent="0.25"/>
    <row r="1668" ht="15.75" hidden="1" x14ac:dyDescent="0.25"/>
    <row r="1669" ht="15.75" hidden="1" x14ac:dyDescent="0.25"/>
    <row r="1670" ht="15.75" hidden="1" x14ac:dyDescent="0.25"/>
    <row r="1671" ht="15.75" hidden="1" x14ac:dyDescent="0.25"/>
    <row r="1672" ht="15.75" hidden="1" x14ac:dyDescent="0.25"/>
    <row r="1673" ht="15.75" hidden="1" x14ac:dyDescent="0.25"/>
    <row r="1674" ht="15.75" hidden="1" x14ac:dyDescent="0.25"/>
    <row r="1675" ht="15.75" hidden="1" x14ac:dyDescent="0.25"/>
    <row r="1676" ht="15.75" hidden="1" x14ac:dyDescent="0.25"/>
    <row r="1677" ht="15.75" hidden="1" x14ac:dyDescent="0.25"/>
    <row r="1678" ht="15.75" hidden="1" x14ac:dyDescent="0.25"/>
    <row r="1679" ht="15.75" hidden="1" x14ac:dyDescent="0.25"/>
    <row r="1680" ht="15.75" hidden="1" x14ac:dyDescent="0.25"/>
    <row r="1681" ht="15.75" hidden="1" x14ac:dyDescent="0.25"/>
    <row r="1682" ht="15.75" hidden="1" x14ac:dyDescent="0.25"/>
    <row r="1683" ht="15.75" hidden="1" x14ac:dyDescent="0.25"/>
    <row r="1684" ht="15.75" hidden="1" x14ac:dyDescent="0.25"/>
    <row r="1685" ht="15.75" hidden="1" x14ac:dyDescent="0.25"/>
    <row r="1686" ht="15.75" hidden="1" x14ac:dyDescent="0.25"/>
    <row r="1687" ht="15.75" hidden="1" x14ac:dyDescent="0.25"/>
    <row r="1688" ht="15.75" hidden="1" x14ac:dyDescent="0.25"/>
    <row r="1689" ht="15.75" hidden="1" x14ac:dyDescent="0.25"/>
    <row r="1690" ht="15.75" hidden="1" x14ac:dyDescent="0.25"/>
    <row r="1691" ht="15.75" hidden="1" x14ac:dyDescent="0.25"/>
    <row r="1692" ht="15.75" hidden="1" x14ac:dyDescent="0.25"/>
    <row r="1693" ht="15.75" hidden="1" x14ac:dyDescent="0.25"/>
    <row r="1694" ht="15.75" hidden="1" x14ac:dyDescent="0.25"/>
    <row r="1695" ht="15.75" hidden="1" x14ac:dyDescent="0.25"/>
    <row r="1696" ht="15.75" hidden="1" x14ac:dyDescent="0.25"/>
    <row r="1697" ht="15.75" hidden="1" x14ac:dyDescent="0.25"/>
    <row r="1698" ht="15.75" hidden="1" x14ac:dyDescent="0.25"/>
    <row r="1699" ht="15.75" hidden="1" x14ac:dyDescent="0.25"/>
    <row r="1700" ht="15.75" hidden="1" x14ac:dyDescent="0.25"/>
    <row r="1701" ht="15.75" hidden="1" x14ac:dyDescent="0.25"/>
    <row r="1702" ht="15.75" hidden="1" x14ac:dyDescent="0.25"/>
    <row r="1703" ht="15.75" hidden="1" x14ac:dyDescent="0.25"/>
    <row r="1704" ht="15.75" hidden="1" x14ac:dyDescent="0.25"/>
    <row r="1705" ht="15.75" hidden="1" x14ac:dyDescent="0.25"/>
    <row r="1706" ht="15.75" hidden="1" x14ac:dyDescent="0.25"/>
    <row r="1707" ht="15.75" hidden="1" x14ac:dyDescent="0.25"/>
    <row r="1708" ht="15.75" hidden="1" x14ac:dyDescent="0.25"/>
    <row r="1709" ht="15.75" hidden="1" x14ac:dyDescent="0.25"/>
    <row r="1710" ht="15.75" hidden="1" x14ac:dyDescent="0.25"/>
    <row r="1711" ht="15.75" hidden="1" x14ac:dyDescent="0.25"/>
    <row r="1712" ht="15.75" hidden="1" x14ac:dyDescent="0.25"/>
    <row r="1713" ht="15.75" hidden="1" x14ac:dyDescent="0.25"/>
    <row r="1714" ht="15.75" hidden="1" x14ac:dyDescent="0.25"/>
    <row r="1715" ht="15.75" hidden="1" x14ac:dyDescent="0.25"/>
    <row r="1716" ht="15.75" hidden="1" x14ac:dyDescent="0.25"/>
    <row r="1717" ht="15.75" hidden="1" x14ac:dyDescent="0.25"/>
    <row r="1718" ht="15.75" hidden="1" x14ac:dyDescent="0.25"/>
    <row r="1719" ht="15.75" hidden="1" x14ac:dyDescent="0.25"/>
    <row r="1720" ht="15.75" hidden="1" x14ac:dyDescent="0.25"/>
    <row r="1721" ht="15.75" hidden="1" x14ac:dyDescent="0.25"/>
    <row r="1722" ht="15.75" hidden="1" x14ac:dyDescent="0.25"/>
    <row r="1723" ht="15.75" hidden="1" x14ac:dyDescent="0.25"/>
    <row r="1724" ht="15.75" hidden="1" x14ac:dyDescent="0.25"/>
    <row r="1725" ht="15.75" hidden="1" x14ac:dyDescent="0.25"/>
    <row r="1726" ht="15.75" hidden="1" x14ac:dyDescent="0.25"/>
    <row r="1727" ht="15.75" hidden="1" x14ac:dyDescent="0.25"/>
    <row r="1728" ht="15.75" hidden="1" x14ac:dyDescent="0.25"/>
    <row r="1729" ht="15.75" hidden="1" x14ac:dyDescent="0.25"/>
    <row r="1730" ht="15.75" hidden="1" x14ac:dyDescent="0.25"/>
    <row r="1731" ht="15.75" hidden="1" x14ac:dyDescent="0.25"/>
    <row r="1732" ht="15.75" hidden="1" x14ac:dyDescent="0.25"/>
    <row r="1733" ht="15.75" hidden="1" x14ac:dyDescent="0.25"/>
    <row r="1734" ht="15.75" hidden="1" x14ac:dyDescent="0.25"/>
    <row r="1735" ht="15.75" hidden="1" x14ac:dyDescent="0.25"/>
    <row r="1736" ht="15.75" hidden="1" x14ac:dyDescent="0.25"/>
    <row r="1737" ht="15.75" hidden="1" x14ac:dyDescent="0.25"/>
    <row r="1738" ht="15.75" hidden="1" x14ac:dyDescent="0.25"/>
    <row r="1739" ht="15.75" hidden="1" x14ac:dyDescent="0.25"/>
    <row r="1740" ht="15.75" hidden="1" x14ac:dyDescent="0.25"/>
    <row r="1741" ht="15.75" hidden="1" x14ac:dyDescent="0.25"/>
    <row r="1742" ht="15.75" hidden="1" x14ac:dyDescent="0.25"/>
    <row r="1743" ht="15.75" hidden="1" x14ac:dyDescent="0.25"/>
    <row r="1744" ht="15.75" hidden="1" x14ac:dyDescent="0.25"/>
    <row r="1745" ht="15.75" hidden="1" x14ac:dyDescent="0.25"/>
    <row r="1746" ht="15.75" hidden="1" x14ac:dyDescent="0.25"/>
    <row r="1747" ht="15.75" hidden="1" x14ac:dyDescent="0.25"/>
    <row r="1748" ht="15.75" hidden="1" x14ac:dyDescent="0.25"/>
    <row r="1749" ht="15.75" hidden="1" x14ac:dyDescent="0.25"/>
    <row r="1750" ht="15.75" hidden="1" x14ac:dyDescent="0.25"/>
    <row r="1751" ht="15.75" hidden="1" x14ac:dyDescent="0.25"/>
    <row r="1752" ht="15.75" hidden="1" x14ac:dyDescent="0.25"/>
    <row r="1753" ht="15.75" hidden="1" x14ac:dyDescent="0.25"/>
    <row r="1754" ht="15.75" hidden="1" x14ac:dyDescent="0.25"/>
    <row r="1755" ht="15.75" hidden="1" x14ac:dyDescent="0.25"/>
    <row r="1756" ht="15.75" hidden="1" x14ac:dyDescent="0.25"/>
    <row r="1757" ht="15.75" hidden="1" x14ac:dyDescent="0.25"/>
    <row r="1758" ht="15.75" hidden="1" x14ac:dyDescent="0.25"/>
    <row r="1759" ht="15.75" hidden="1" x14ac:dyDescent="0.25"/>
    <row r="1760" ht="15.75" hidden="1" x14ac:dyDescent="0.25"/>
    <row r="1761" ht="15.75" hidden="1" x14ac:dyDescent="0.25"/>
    <row r="1762" ht="15.75" hidden="1" x14ac:dyDescent="0.25"/>
    <row r="1763" ht="15.75" hidden="1" x14ac:dyDescent="0.25"/>
    <row r="1764" ht="15.75" hidden="1" x14ac:dyDescent="0.25"/>
    <row r="1765" ht="15.75" hidden="1" x14ac:dyDescent="0.25"/>
    <row r="1766" ht="15.75" hidden="1" x14ac:dyDescent="0.25"/>
    <row r="1767" ht="15.75" hidden="1" x14ac:dyDescent="0.25"/>
    <row r="1768" ht="15.75" hidden="1" x14ac:dyDescent="0.25"/>
    <row r="1769" ht="15.75" hidden="1" x14ac:dyDescent="0.25"/>
    <row r="1770" ht="15.75" hidden="1" x14ac:dyDescent="0.25"/>
    <row r="1771" ht="15.75" hidden="1" x14ac:dyDescent="0.25"/>
    <row r="1772" ht="15.75" hidden="1" x14ac:dyDescent="0.25"/>
    <row r="1773" ht="15.75" hidden="1" x14ac:dyDescent="0.25"/>
    <row r="1774" ht="15.75" hidden="1" x14ac:dyDescent="0.25"/>
    <row r="1775" ht="15.75" hidden="1" x14ac:dyDescent="0.25"/>
    <row r="1776" ht="15.75" hidden="1" x14ac:dyDescent="0.25"/>
    <row r="1777" ht="15.75" hidden="1" x14ac:dyDescent="0.25"/>
    <row r="1778" ht="15.75" hidden="1" x14ac:dyDescent="0.25"/>
    <row r="1779" ht="15.75" hidden="1" x14ac:dyDescent="0.25"/>
    <row r="1780" ht="15.75" hidden="1" x14ac:dyDescent="0.25"/>
    <row r="1781" ht="15.75" hidden="1" x14ac:dyDescent="0.25"/>
    <row r="1782" ht="15.75" hidden="1" x14ac:dyDescent="0.25"/>
    <row r="1783" ht="15.75" hidden="1" x14ac:dyDescent="0.25"/>
    <row r="1784" ht="15.75" hidden="1" x14ac:dyDescent="0.25"/>
    <row r="1785" ht="15.75" hidden="1" x14ac:dyDescent="0.25"/>
    <row r="1786" ht="15.75" hidden="1" x14ac:dyDescent="0.25"/>
    <row r="1787" ht="15.75" hidden="1" x14ac:dyDescent="0.25"/>
    <row r="1788" ht="15.75" hidden="1" x14ac:dyDescent="0.25"/>
    <row r="1789" ht="15.75" hidden="1" x14ac:dyDescent="0.25"/>
    <row r="1790" ht="15.75" hidden="1" x14ac:dyDescent="0.25"/>
    <row r="1791" ht="15.75" hidden="1" x14ac:dyDescent="0.25"/>
    <row r="1792" ht="15.75" hidden="1" x14ac:dyDescent="0.25"/>
    <row r="1793" ht="15.75" hidden="1" x14ac:dyDescent="0.25"/>
    <row r="1794" ht="15.75" hidden="1" x14ac:dyDescent="0.25"/>
    <row r="1795" ht="15.75" hidden="1" x14ac:dyDescent="0.25"/>
    <row r="1796" ht="15.75" hidden="1" x14ac:dyDescent="0.25"/>
    <row r="1797" ht="15.75" hidden="1" x14ac:dyDescent="0.25"/>
    <row r="1798" ht="15.75" hidden="1" x14ac:dyDescent="0.25"/>
    <row r="1799" ht="15.75" hidden="1" x14ac:dyDescent="0.25"/>
    <row r="1800" ht="15.75" hidden="1" x14ac:dyDescent="0.25"/>
    <row r="1801" ht="15.75" hidden="1" x14ac:dyDescent="0.25"/>
    <row r="1802" ht="15.75" hidden="1" x14ac:dyDescent="0.25"/>
    <row r="1803" ht="15.75" hidden="1" x14ac:dyDescent="0.25"/>
    <row r="1804" ht="15.75" hidden="1" x14ac:dyDescent="0.25"/>
    <row r="1805" ht="15.75" hidden="1" x14ac:dyDescent="0.25"/>
    <row r="1806" ht="15.75" hidden="1" x14ac:dyDescent="0.25"/>
    <row r="1807" ht="15.75" hidden="1" x14ac:dyDescent="0.25"/>
    <row r="1808" ht="15.75" hidden="1" x14ac:dyDescent="0.25"/>
    <row r="1809" ht="15.75" hidden="1" x14ac:dyDescent="0.25"/>
    <row r="1810" ht="15.75" hidden="1" x14ac:dyDescent="0.25"/>
    <row r="1811" ht="15.75" hidden="1" x14ac:dyDescent="0.25"/>
    <row r="1812" ht="15.75" hidden="1" x14ac:dyDescent="0.25"/>
    <row r="1813" ht="15.75" hidden="1" x14ac:dyDescent="0.25"/>
    <row r="1814" ht="15.75" hidden="1" x14ac:dyDescent="0.25"/>
    <row r="1815" ht="15.75" hidden="1" x14ac:dyDescent="0.25"/>
    <row r="1816" ht="15.75" hidden="1" x14ac:dyDescent="0.25"/>
    <row r="1817" ht="15.75" hidden="1" x14ac:dyDescent="0.25"/>
    <row r="1818" ht="15.75" hidden="1" x14ac:dyDescent="0.25"/>
    <row r="1819" ht="15.75" hidden="1" x14ac:dyDescent="0.25"/>
    <row r="1820" ht="15.75" hidden="1" x14ac:dyDescent="0.25"/>
    <row r="1821" ht="15.75" hidden="1" x14ac:dyDescent="0.25"/>
    <row r="1822" ht="15.75" hidden="1" x14ac:dyDescent="0.25"/>
    <row r="1823" ht="15.75" hidden="1" x14ac:dyDescent="0.25"/>
    <row r="1824" ht="15.75" hidden="1" x14ac:dyDescent="0.25"/>
    <row r="1825" ht="15.75" hidden="1" x14ac:dyDescent="0.25"/>
    <row r="1826" ht="15.75" hidden="1" x14ac:dyDescent="0.25"/>
    <row r="1827" ht="15.75" hidden="1" x14ac:dyDescent="0.25"/>
    <row r="1828" ht="15.75" hidden="1" x14ac:dyDescent="0.25"/>
    <row r="1829" ht="15.75" hidden="1" x14ac:dyDescent="0.25"/>
    <row r="1830" ht="15.75" hidden="1" x14ac:dyDescent="0.25"/>
    <row r="1831" ht="15.75" hidden="1" x14ac:dyDescent="0.25"/>
    <row r="1832" ht="15.75" hidden="1" x14ac:dyDescent="0.25"/>
    <row r="1833" ht="15.75" hidden="1" x14ac:dyDescent="0.25"/>
    <row r="1834" ht="15.75" hidden="1" x14ac:dyDescent="0.25"/>
    <row r="1835" ht="15.75" hidden="1" x14ac:dyDescent="0.25"/>
    <row r="1836" ht="15.75" hidden="1" x14ac:dyDescent="0.25"/>
    <row r="1837" ht="15.75" hidden="1" x14ac:dyDescent="0.25"/>
    <row r="1838" ht="15.75" hidden="1" x14ac:dyDescent="0.25"/>
    <row r="1839" ht="15.75" hidden="1" x14ac:dyDescent="0.25"/>
    <row r="1840" ht="15.75" hidden="1" x14ac:dyDescent="0.25"/>
    <row r="1841" ht="15.75" hidden="1" x14ac:dyDescent="0.25"/>
    <row r="1842" ht="15.75" hidden="1" x14ac:dyDescent="0.25"/>
    <row r="1843" ht="15.75" hidden="1" x14ac:dyDescent="0.25"/>
    <row r="1844" ht="15.75" hidden="1" x14ac:dyDescent="0.25"/>
    <row r="1845" ht="15.75" hidden="1" x14ac:dyDescent="0.25"/>
    <row r="1846" ht="15.75" hidden="1" x14ac:dyDescent="0.25"/>
    <row r="1847" ht="15.75" hidden="1" x14ac:dyDescent="0.25"/>
    <row r="1848" ht="15.75" hidden="1" x14ac:dyDescent="0.25"/>
    <row r="1849" ht="15.75" hidden="1" x14ac:dyDescent="0.25"/>
    <row r="1850" ht="15.75" hidden="1" x14ac:dyDescent="0.25"/>
    <row r="1851" ht="15.75" hidden="1" x14ac:dyDescent="0.25"/>
    <row r="1852" ht="15.75" hidden="1" x14ac:dyDescent="0.25"/>
    <row r="1853" ht="15.75" hidden="1" x14ac:dyDescent="0.25"/>
    <row r="1854" ht="15.75" hidden="1" x14ac:dyDescent="0.25"/>
    <row r="1855" ht="15.75" hidden="1" x14ac:dyDescent="0.25"/>
    <row r="1856" ht="15.75" hidden="1" x14ac:dyDescent="0.25"/>
    <row r="1857" ht="15.75" hidden="1" x14ac:dyDescent="0.25"/>
    <row r="1858" ht="15.75" hidden="1" x14ac:dyDescent="0.25"/>
    <row r="1859" ht="15.75" hidden="1" x14ac:dyDescent="0.25"/>
    <row r="1860" ht="15.75" hidden="1" x14ac:dyDescent="0.25"/>
    <row r="1861" ht="15.75" hidden="1" x14ac:dyDescent="0.25"/>
    <row r="1862" ht="15.75" hidden="1" x14ac:dyDescent="0.25"/>
    <row r="1863" ht="15.75" hidden="1" x14ac:dyDescent="0.25"/>
    <row r="1864" ht="15.75" hidden="1" x14ac:dyDescent="0.25"/>
    <row r="1865" ht="15.75" hidden="1" x14ac:dyDescent="0.25"/>
    <row r="1866" ht="15.75" hidden="1" x14ac:dyDescent="0.25"/>
    <row r="1867" ht="15.75" hidden="1" x14ac:dyDescent="0.25"/>
    <row r="1868" ht="15.75" hidden="1" x14ac:dyDescent="0.25"/>
    <row r="1869" ht="15.75" hidden="1" x14ac:dyDescent="0.25"/>
    <row r="1870" ht="15.75" hidden="1" x14ac:dyDescent="0.25"/>
    <row r="1871" ht="15.75" hidden="1" x14ac:dyDescent="0.25"/>
    <row r="1872" ht="15.75" hidden="1" x14ac:dyDescent="0.25"/>
    <row r="1873" ht="15.75" hidden="1" x14ac:dyDescent="0.25"/>
    <row r="1874" ht="15.75" hidden="1" x14ac:dyDescent="0.25"/>
    <row r="1875" ht="15.75" hidden="1" x14ac:dyDescent="0.25"/>
    <row r="1876" ht="15.75" hidden="1" x14ac:dyDescent="0.25"/>
    <row r="1877" ht="15.75" hidden="1" x14ac:dyDescent="0.25"/>
    <row r="1878" ht="15.75" hidden="1" x14ac:dyDescent="0.25"/>
    <row r="1879" ht="15.75" hidden="1" x14ac:dyDescent="0.25"/>
    <row r="1880" ht="15.75" hidden="1" x14ac:dyDescent="0.25"/>
    <row r="1881" ht="15.75" hidden="1" x14ac:dyDescent="0.25"/>
    <row r="1882" ht="15.75" hidden="1" x14ac:dyDescent="0.25"/>
    <row r="1883" ht="15.75" hidden="1" x14ac:dyDescent="0.25"/>
    <row r="1884" ht="15.75" hidden="1" x14ac:dyDescent="0.25"/>
    <row r="1885" ht="15.75" hidden="1" x14ac:dyDescent="0.25"/>
    <row r="1886" ht="15.75" hidden="1" x14ac:dyDescent="0.25"/>
    <row r="1887" ht="15.75" hidden="1" x14ac:dyDescent="0.25"/>
    <row r="1888" ht="15.75" hidden="1" x14ac:dyDescent="0.25"/>
    <row r="1889" ht="15.75" hidden="1" x14ac:dyDescent="0.25"/>
    <row r="1890" ht="15.75" hidden="1" x14ac:dyDescent="0.25"/>
    <row r="1891" ht="15.75" hidden="1" x14ac:dyDescent="0.25"/>
    <row r="1892" ht="15.75" hidden="1" x14ac:dyDescent="0.25"/>
    <row r="1893" ht="15.75" hidden="1" x14ac:dyDescent="0.25"/>
    <row r="1894" ht="15.75" hidden="1" x14ac:dyDescent="0.25"/>
    <row r="1895" ht="15.75" hidden="1" x14ac:dyDescent="0.25"/>
    <row r="1896" ht="15.75" hidden="1" x14ac:dyDescent="0.25"/>
    <row r="1897" ht="15.75" hidden="1" x14ac:dyDescent="0.25"/>
    <row r="1898" ht="15.75" hidden="1" x14ac:dyDescent="0.25"/>
    <row r="1899" ht="15.75" hidden="1" x14ac:dyDescent="0.25"/>
    <row r="1900" ht="15.75" hidden="1" x14ac:dyDescent="0.25"/>
    <row r="1901" ht="15.75" hidden="1" x14ac:dyDescent="0.25"/>
    <row r="1902" ht="15.75" hidden="1" x14ac:dyDescent="0.25"/>
    <row r="1903" ht="15.75" hidden="1" x14ac:dyDescent="0.25"/>
    <row r="1904" ht="15.75" hidden="1" x14ac:dyDescent="0.25"/>
    <row r="1905" ht="15.75" hidden="1" x14ac:dyDescent="0.25"/>
    <row r="1906" ht="15.75" hidden="1" x14ac:dyDescent="0.25"/>
    <row r="1907" ht="15.75" hidden="1" x14ac:dyDescent="0.25"/>
    <row r="1908" ht="15.75" hidden="1" x14ac:dyDescent="0.25"/>
    <row r="1909" ht="15.75" hidden="1" x14ac:dyDescent="0.25"/>
    <row r="1910" ht="15.75" hidden="1" x14ac:dyDescent="0.25"/>
    <row r="1911" ht="15.75" hidden="1" x14ac:dyDescent="0.25"/>
    <row r="1912" ht="15.75" hidden="1" x14ac:dyDescent="0.25"/>
    <row r="1913" ht="15.75" hidden="1" x14ac:dyDescent="0.25"/>
    <row r="1914" ht="15.75" hidden="1" x14ac:dyDescent="0.25"/>
    <row r="1915" ht="15.75" hidden="1" x14ac:dyDescent="0.25"/>
    <row r="1916" ht="15.75" hidden="1" x14ac:dyDescent="0.25"/>
    <row r="1917" ht="15.75" hidden="1" x14ac:dyDescent="0.25"/>
    <row r="1918" ht="15.75" hidden="1" x14ac:dyDescent="0.25"/>
    <row r="1919" ht="15.75" hidden="1" x14ac:dyDescent="0.25"/>
    <row r="1920" ht="15.75" hidden="1" x14ac:dyDescent="0.25"/>
    <row r="1921" ht="15.75" hidden="1" x14ac:dyDescent="0.25"/>
    <row r="1922" ht="15.75" hidden="1" x14ac:dyDescent="0.25"/>
    <row r="1923" ht="15.75" hidden="1" x14ac:dyDescent="0.25"/>
    <row r="1924" ht="15.75" hidden="1" x14ac:dyDescent="0.25"/>
    <row r="1925" ht="15.75" hidden="1" x14ac:dyDescent="0.25"/>
    <row r="1926" ht="15.75" hidden="1" x14ac:dyDescent="0.25"/>
    <row r="1927" ht="15.75" hidden="1" x14ac:dyDescent="0.25"/>
    <row r="1928" ht="15.75" hidden="1" x14ac:dyDescent="0.25"/>
    <row r="1929" ht="15.75" hidden="1" x14ac:dyDescent="0.25"/>
    <row r="1930" ht="15.75" hidden="1" x14ac:dyDescent="0.25"/>
    <row r="1931" ht="15.75" hidden="1" x14ac:dyDescent="0.25"/>
    <row r="1932" ht="15.75" hidden="1" x14ac:dyDescent="0.25"/>
    <row r="1933" ht="15.75" hidden="1" x14ac:dyDescent="0.25"/>
    <row r="1934" ht="15.75" hidden="1" x14ac:dyDescent="0.25"/>
    <row r="1935" ht="15.75" hidden="1" x14ac:dyDescent="0.25"/>
    <row r="1936" ht="15.75" hidden="1" x14ac:dyDescent="0.25"/>
    <row r="1937" ht="15.75" hidden="1" x14ac:dyDescent="0.25"/>
    <row r="1938" ht="15.75" hidden="1" x14ac:dyDescent="0.25"/>
    <row r="1939" ht="15.75" hidden="1" x14ac:dyDescent="0.25"/>
    <row r="1940" ht="15.75" hidden="1" x14ac:dyDescent="0.25"/>
    <row r="1941" ht="15.75" hidden="1" x14ac:dyDescent="0.25"/>
    <row r="1942" ht="15.75" hidden="1" x14ac:dyDescent="0.25"/>
    <row r="1943" ht="15.75" hidden="1" x14ac:dyDescent="0.25"/>
    <row r="1944" ht="15.75" hidden="1" x14ac:dyDescent="0.25"/>
    <row r="1945" ht="15.75" hidden="1" x14ac:dyDescent="0.25"/>
    <row r="1946" ht="15.75" hidden="1" x14ac:dyDescent="0.25"/>
    <row r="1947" ht="15.75" hidden="1" x14ac:dyDescent="0.25"/>
    <row r="1948" ht="15.75" hidden="1" x14ac:dyDescent="0.25"/>
    <row r="1949" ht="15.75" hidden="1" x14ac:dyDescent="0.25"/>
    <row r="1950" ht="15.75" hidden="1" x14ac:dyDescent="0.25"/>
    <row r="1951" ht="15.75" hidden="1" x14ac:dyDescent="0.25"/>
    <row r="1952" ht="15.75" hidden="1" x14ac:dyDescent="0.25"/>
    <row r="1953" ht="15.75" hidden="1" x14ac:dyDescent="0.25"/>
    <row r="1954" ht="15.75" hidden="1" x14ac:dyDescent="0.25"/>
    <row r="1955" ht="15.75" hidden="1" x14ac:dyDescent="0.25"/>
    <row r="1956" ht="15.75" hidden="1" x14ac:dyDescent="0.25"/>
    <row r="1957" ht="15.75" hidden="1" x14ac:dyDescent="0.25"/>
    <row r="1958" ht="15.75" hidden="1" x14ac:dyDescent="0.25"/>
    <row r="1959" ht="15.75" hidden="1" x14ac:dyDescent="0.25"/>
    <row r="1960" ht="15.75" hidden="1" x14ac:dyDescent="0.25"/>
    <row r="1961" ht="15.75" hidden="1" x14ac:dyDescent="0.25"/>
    <row r="1962" ht="15.75" hidden="1" x14ac:dyDescent="0.25"/>
    <row r="1963" ht="15.75" hidden="1" x14ac:dyDescent="0.25"/>
    <row r="1964" ht="15.75" hidden="1" x14ac:dyDescent="0.25"/>
    <row r="1965" ht="15.75" hidden="1" x14ac:dyDescent="0.25"/>
    <row r="1966" ht="15.75" hidden="1" x14ac:dyDescent="0.25"/>
    <row r="1967" ht="15.75" hidden="1" x14ac:dyDescent="0.25"/>
    <row r="1968" ht="15.75" hidden="1" x14ac:dyDescent="0.25"/>
    <row r="1969" ht="15.75" hidden="1" x14ac:dyDescent="0.25"/>
    <row r="1970" ht="15.75" hidden="1" x14ac:dyDescent="0.25"/>
    <row r="1971" ht="15.75" hidden="1" x14ac:dyDescent="0.25"/>
    <row r="1972" ht="15.75" hidden="1" x14ac:dyDescent="0.25"/>
    <row r="1973" ht="15.75" hidden="1" x14ac:dyDescent="0.25"/>
    <row r="1974" ht="15.75" hidden="1" x14ac:dyDescent="0.25"/>
    <row r="1975" ht="15.75" hidden="1" x14ac:dyDescent="0.25"/>
    <row r="1976" ht="15.75" hidden="1" x14ac:dyDescent="0.25"/>
    <row r="1977" ht="15.75" hidden="1" x14ac:dyDescent="0.25"/>
    <row r="1978" ht="15.75" hidden="1" x14ac:dyDescent="0.25"/>
    <row r="1979" ht="15.75" hidden="1" x14ac:dyDescent="0.25"/>
    <row r="1980" ht="15.75" hidden="1" x14ac:dyDescent="0.25"/>
    <row r="1981" ht="15.75" hidden="1" x14ac:dyDescent="0.25"/>
    <row r="1982" ht="15.75" hidden="1" x14ac:dyDescent="0.25"/>
    <row r="1983" ht="15.75" hidden="1" x14ac:dyDescent="0.25"/>
    <row r="1984" ht="15.75" hidden="1" x14ac:dyDescent="0.25"/>
    <row r="1985" ht="15.75" hidden="1" x14ac:dyDescent="0.25"/>
    <row r="1986" ht="15.75" hidden="1" x14ac:dyDescent="0.25"/>
    <row r="1987" ht="15.75" hidden="1" x14ac:dyDescent="0.25"/>
    <row r="1988" ht="15.75" hidden="1" x14ac:dyDescent="0.25"/>
    <row r="1989" ht="15.75" hidden="1" x14ac:dyDescent="0.25"/>
    <row r="1990" ht="15.75" hidden="1" x14ac:dyDescent="0.25"/>
    <row r="1991" ht="15.75" hidden="1" x14ac:dyDescent="0.25"/>
    <row r="1992" ht="15.75" hidden="1" x14ac:dyDescent="0.25"/>
    <row r="1993" ht="15.75" hidden="1" x14ac:dyDescent="0.25"/>
    <row r="1994" ht="15.75" hidden="1" x14ac:dyDescent="0.25"/>
    <row r="1995" ht="15.75" hidden="1" x14ac:dyDescent="0.25"/>
    <row r="1996" ht="15.75" hidden="1" x14ac:dyDescent="0.25"/>
    <row r="1997" ht="15.75" hidden="1" x14ac:dyDescent="0.25"/>
    <row r="1998" ht="15.75" hidden="1" x14ac:dyDescent="0.25"/>
    <row r="1999" ht="15.75" hidden="1" x14ac:dyDescent="0.25"/>
    <row r="2000" ht="15.75" hidden="1" x14ac:dyDescent="0.25"/>
    <row r="2001" ht="15.75" hidden="1" x14ac:dyDescent="0.25"/>
    <row r="2002" ht="15.75" hidden="1" x14ac:dyDescent="0.25"/>
    <row r="2003" ht="15.75" hidden="1" x14ac:dyDescent="0.25"/>
    <row r="2004" ht="15.75" hidden="1" x14ac:dyDescent="0.25"/>
    <row r="2005" ht="15.75" hidden="1" x14ac:dyDescent="0.25"/>
    <row r="2006" ht="15.75" hidden="1" x14ac:dyDescent="0.25"/>
    <row r="2007" ht="15.75" hidden="1" x14ac:dyDescent="0.25"/>
    <row r="2008" ht="15.75" hidden="1" x14ac:dyDescent="0.25"/>
    <row r="2009" ht="15.75" hidden="1" x14ac:dyDescent="0.25"/>
    <row r="2010" ht="15.75" hidden="1" x14ac:dyDescent="0.25"/>
    <row r="2011" ht="15.75" hidden="1" x14ac:dyDescent="0.25"/>
    <row r="2012" ht="15.75" hidden="1" x14ac:dyDescent="0.25"/>
    <row r="2013" ht="15.75" hidden="1" x14ac:dyDescent="0.25"/>
    <row r="2014" ht="15.75" hidden="1" x14ac:dyDescent="0.25"/>
    <row r="2015" ht="15.75" hidden="1" x14ac:dyDescent="0.25"/>
    <row r="2016" ht="15.75" hidden="1" x14ac:dyDescent="0.25"/>
    <row r="2017" ht="15.75" hidden="1" x14ac:dyDescent="0.25"/>
    <row r="2018" ht="15.75" hidden="1" x14ac:dyDescent="0.25"/>
    <row r="2019" ht="15.75" hidden="1" x14ac:dyDescent="0.25"/>
    <row r="2020" ht="15.75" hidden="1" x14ac:dyDescent="0.25"/>
    <row r="2021" ht="15.75" hidden="1" x14ac:dyDescent="0.25"/>
    <row r="2022" ht="15.75" hidden="1" x14ac:dyDescent="0.25"/>
    <row r="2023" ht="15.75" hidden="1" x14ac:dyDescent="0.25"/>
    <row r="2024" ht="15.75" hidden="1" x14ac:dyDescent="0.25"/>
    <row r="2025" ht="15.75" hidden="1" x14ac:dyDescent="0.25"/>
    <row r="2026" ht="15.75" hidden="1" x14ac:dyDescent="0.25"/>
    <row r="2027" ht="15.75" hidden="1" x14ac:dyDescent="0.25"/>
    <row r="2028" ht="15.75" hidden="1" x14ac:dyDescent="0.25"/>
    <row r="2029" ht="15.75" hidden="1" x14ac:dyDescent="0.25"/>
    <row r="2030" ht="15.75" hidden="1" x14ac:dyDescent="0.25"/>
    <row r="2031" ht="15.75" hidden="1" x14ac:dyDescent="0.25"/>
    <row r="2032" ht="15.75" hidden="1" x14ac:dyDescent="0.25"/>
    <row r="2033" ht="15.75" hidden="1" x14ac:dyDescent="0.25"/>
    <row r="2034" ht="15.75" hidden="1" x14ac:dyDescent="0.25"/>
    <row r="2035" ht="15.75" hidden="1" x14ac:dyDescent="0.25"/>
    <row r="2036" ht="15.75" hidden="1" x14ac:dyDescent="0.25"/>
    <row r="2037" ht="15.75" hidden="1" x14ac:dyDescent="0.25"/>
    <row r="2038" ht="15.75" hidden="1" x14ac:dyDescent="0.25"/>
    <row r="2039" ht="15.75" hidden="1" x14ac:dyDescent="0.25"/>
    <row r="2040" ht="15.75" hidden="1" x14ac:dyDescent="0.25"/>
    <row r="2041" ht="15.75" hidden="1" x14ac:dyDescent="0.25"/>
    <row r="2042" ht="15.75" hidden="1" x14ac:dyDescent="0.25"/>
    <row r="2043" ht="15.75" hidden="1" x14ac:dyDescent="0.25"/>
    <row r="2044" ht="15.75" hidden="1" x14ac:dyDescent="0.25"/>
    <row r="2045" ht="15.75" hidden="1" x14ac:dyDescent="0.25"/>
    <row r="2046" ht="15.75" hidden="1" x14ac:dyDescent="0.25"/>
    <row r="2047" ht="15.75" hidden="1" x14ac:dyDescent="0.25"/>
    <row r="2048" ht="15.75" hidden="1" x14ac:dyDescent="0.25"/>
    <row r="2049" ht="15.75" hidden="1" x14ac:dyDescent="0.25"/>
    <row r="2050" ht="15.75" hidden="1" x14ac:dyDescent="0.25"/>
    <row r="2051" ht="15.75" hidden="1" x14ac:dyDescent="0.25"/>
    <row r="2052" ht="15.75" hidden="1" x14ac:dyDescent="0.25"/>
    <row r="2053" ht="15.75" hidden="1" x14ac:dyDescent="0.25"/>
    <row r="2054" ht="15.75" hidden="1" x14ac:dyDescent="0.25"/>
    <row r="2055" ht="15.75" hidden="1" x14ac:dyDescent="0.25"/>
    <row r="2056" ht="15.75" hidden="1" x14ac:dyDescent="0.25"/>
    <row r="2057" ht="15.75" hidden="1" x14ac:dyDescent="0.25"/>
    <row r="2058" ht="15.75" hidden="1" x14ac:dyDescent="0.25"/>
    <row r="2059" ht="15.75" hidden="1" x14ac:dyDescent="0.25"/>
    <row r="2060" ht="15.75" hidden="1" x14ac:dyDescent="0.25"/>
    <row r="2061" ht="15.75" hidden="1" x14ac:dyDescent="0.25"/>
    <row r="2062" ht="15.75" hidden="1" x14ac:dyDescent="0.25"/>
    <row r="2063" ht="15.75" hidden="1" x14ac:dyDescent="0.25"/>
    <row r="2064" ht="15.75" hidden="1" x14ac:dyDescent="0.25"/>
    <row r="2065" ht="15.75" hidden="1" x14ac:dyDescent="0.25"/>
    <row r="2066" ht="15.75" hidden="1" x14ac:dyDescent="0.25"/>
    <row r="2067" ht="15.75" hidden="1" x14ac:dyDescent="0.25"/>
    <row r="2068" ht="15.75" hidden="1" x14ac:dyDescent="0.25"/>
    <row r="2069" ht="15.75" hidden="1" x14ac:dyDescent="0.25"/>
    <row r="2070" ht="15.75" hidden="1" x14ac:dyDescent="0.25"/>
    <row r="2071" ht="15.75" hidden="1" x14ac:dyDescent="0.25"/>
    <row r="2072" ht="15.75" hidden="1" x14ac:dyDescent="0.25"/>
    <row r="2073" ht="15.75" hidden="1" x14ac:dyDescent="0.25"/>
    <row r="2074" ht="15.75" hidden="1" x14ac:dyDescent="0.25"/>
    <row r="2075" ht="15.75" hidden="1" x14ac:dyDescent="0.25"/>
    <row r="2076" ht="15.75" hidden="1" x14ac:dyDescent="0.25"/>
    <row r="2077" ht="15.75" hidden="1" x14ac:dyDescent="0.25"/>
    <row r="2078" ht="15.75" hidden="1" x14ac:dyDescent="0.25"/>
    <row r="2079" ht="15.75" hidden="1" x14ac:dyDescent="0.25"/>
    <row r="2080" ht="15.75" hidden="1" x14ac:dyDescent="0.25"/>
    <row r="2081" ht="15.75" hidden="1" x14ac:dyDescent="0.25"/>
    <row r="2082" ht="15.75" hidden="1" x14ac:dyDescent="0.25"/>
    <row r="2083" ht="15.75" hidden="1" x14ac:dyDescent="0.25"/>
    <row r="2084" ht="15.75" hidden="1" x14ac:dyDescent="0.25"/>
    <row r="2085" ht="15.75" hidden="1" x14ac:dyDescent="0.25"/>
    <row r="2086" ht="15.75" hidden="1" x14ac:dyDescent="0.25"/>
    <row r="2087" ht="15.75" hidden="1" x14ac:dyDescent="0.25"/>
    <row r="2088" ht="15.75" hidden="1" x14ac:dyDescent="0.25"/>
    <row r="2089" ht="15.75" hidden="1" x14ac:dyDescent="0.25"/>
    <row r="2090" ht="15.75" hidden="1" x14ac:dyDescent="0.25"/>
    <row r="2091" ht="15.75" hidden="1" x14ac:dyDescent="0.25"/>
    <row r="2092" ht="15.75" hidden="1" x14ac:dyDescent="0.25"/>
    <row r="2093" ht="15.75" hidden="1" x14ac:dyDescent="0.25"/>
    <row r="2094" ht="15.75" hidden="1" x14ac:dyDescent="0.25"/>
    <row r="2095" ht="15.75" hidden="1" x14ac:dyDescent="0.25"/>
    <row r="2096" ht="15.75" hidden="1" x14ac:dyDescent="0.25"/>
    <row r="2097" ht="15.75" hidden="1" x14ac:dyDescent="0.25"/>
    <row r="2098" ht="15.75" hidden="1" x14ac:dyDescent="0.25"/>
    <row r="2099" ht="15.75" hidden="1" x14ac:dyDescent="0.25"/>
    <row r="2100" ht="15.75" hidden="1" x14ac:dyDescent="0.25"/>
    <row r="2101" ht="15.75" hidden="1" x14ac:dyDescent="0.25"/>
    <row r="2102" ht="15.75" hidden="1" x14ac:dyDescent="0.25"/>
    <row r="2103" ht="15.75" hidden="1" x14ac:dyDescent="0.25"/>
    <row r="2104" ht="15.75" hidden="1" x14ac:dyDescent="0.25"/>
    <row r="2105" ht="15.75" hidden="1" x14ac:dyDescent="0.25"/>
    <row r="2106" ht="15.75" hidden="1" x14ac:dyDescent="0.25"/>
    <row r="2107" ht="15.75" hidden="1" x14ac:dyDescent="0.25"/>
    <row r="2108" ht="15.75" hidden="1" x14ac:dyDescent="0.25"/>
    <row r="2109" ht="15.75" hidden="1" x14ac:dyDescent="0.25"/>
    <row r="2110" ht="15.75" hidden="1" x14ac:dyDescent="0.25"/>
    <row r="2111" ht="15.75" hidden="1" x14ac:dyDescent="0.25"/>
    <row r="2112" ht="15.75" hidden="1" x14ac:dyDescent="0.25"/>
    <row r="2113" ht="15.75" hidden="1" x14ac:dyDescent="0.25"/>
    <row r="2114" ht="15.75" hidden="1" x14ac:dyDescent="0.25"/>
    <row r="2115" ht="15.75" hidden="1" x14ac:dyDescent="0.25"/>
    <row r="2116" ht="15.75" hidden="1" x14ac:dyDescent="0.25"/>
    <row r="2117" ht="15.75" hidden="1" x14ac:dyDescent="0.25"/>
    <row r="2118" ht="15.75" hidden="1" x14ac:dyDescent="0.25"/>
    <row r="2119" ht="15.75" hidden="1" x14ac:dyDescent="0.25"/>
    <row r="2120" ht="15.75" hidden="1" x14ac:dyDescent="0.25"/>
    <row r="2121" ht="15.75" hidden="1" x14ac:dyDescent="0.25"/>
    <row r="2122" ht="15.75" hidden="1" x14ac:dyDescent="0.25"/>
    <row r="2123" ht="15.75" hidden="1" x14ac:dyDescent="0.25"/>
    <row r="2124" ht="15.75" hidden="1" x14ac:dyDescent="0.25"/>
    <row r="2125" ht="15.75" hidden="1" x14ac:dyDescent="0.25"/>
    <row r="2126" ht="15.75" hidden="1" x14ac:dyDescent="0.25"/>
    <row r="2127" ht="15.75" hidden="1" x14ac:dyDescent="0.25"/>
    <row r="2128" ht="15.75" hidden="1" x14ac:dyDescent="0.25"/>
    <row r="2129" ht="15.75" hidden="1" x14ac:dyDescent="0.25"/>
    <row r="2130" ht="15.75" hidden="1" x14ac:dyDescent="0.25"/>
    <row r="2131" ht="15.75" hidden="1" x14ac:dyDescent="0.25"/>
    <row r="2132" ht="15.75" hidden="1" x14ac:dyDescent="0.25"/>
    <row r="2133" ht="15.75" hidden="1" x14ac:dyDescent="0.25"/>
    <row r="2134" ht="15.75" hidden="1" x14ac:dyDescent="0.25"/>
    <row r="2135" ht="15.75" hidden="1" x14ac:dyDescent="0.25"/>
    <row r="2136" ht="15.75" hidden="1" x14ac:dyDescent="0.25"/>
    <row r="2137" ht="15.75" hidden="1" x14ac:dyDescent="0.25"/>
    <row r="2138" ht="15.75" hidden="1" x14ac:dyDescent="0.25"/>
    <row r="2139" ht="15.75" hidden="1" x14ac:dyDescent="0.25"/>
    <row r="2140" ht="15.75" hidden="1" x14ac:dyDescent="0.25"/>
    <row r="2141" ht="15.75" hidden="1" x14ac:dyDescent="0.25"/>
    <row r="2142" ht="15.75" hidden="1" x14ac:dyDescent="0.25"/>
    <row r="2143" ht="15.75" hidden="1" x14ac:dyDescent="0.25"/>
    <row r="2144" ht="15.75" hidden="1" x14ac:dyDescent="0.25"/>
    <row r="2145" ht="15.75" hidden="1" x14ac:dyDescent="0.25"/>
    <row r="2146" ht="15.75" hidden="1" x14ac:dyDescent="0.25"/>
    <row r="2147" ht="15.75" hidden="1" x14ac:dyDescent="0.25"/>
    <row r="2148" ht="15.75" hidden="1" x14ac:dyDescent="0.25"/>
    <row r="2149" ht="15.75" hidden="1" x14ac:dyDescent="0.25"/>
    <row r="2150" ht="15.75" hidden="1" x14ac:dyDescent="0.25"/>
    <row r="2151" ht="15.75" hidden="1" x14ac:dyDescent="0.25"/>
    <row r="2152" ht="15.75" hidden="1" x14ac:dyDescent="0.25"/>
    <row r="2153" ht="15.75" hidden="1" x14ac:dyDescent="0.25"/>
    <row r="2154" ht="15.75" hidden="1" x14ac:dyDescent="0.25"/>
    <row r="2155" ht="15.75" hidden="1" x14ac:dyDescent="0.25"/>
    <row r="2156" ht="15.75" hidden="1" x14ac:dyDescent="0.25"/>
    <row r="2157" ht="15.75" hidden="1" x14ac:dyDescent="0.25"/>
    <row r="2158" ht="15.75" hidden="1" x14ac:dyDescent="0.25"/>
    <row r="2159" ht="15.75" hidden="1" x14ac:dyDescent="0.25"/>
    <row r="2160" ht="15.75" hidden="1" x14ac:dyDescent="0.25"/>
    <row r="2161" ht="15.75" hidden="1" x14ac:dyDescent="0.25"/>
    <row r="2162" ht="15.75" hidden="1" x14ac:dyDescent="0.25"/>
    <row r="2163" ht="15.75" hidden="1" x14ac:dyDescent="0.25"/>
    <row r="2164" ht="15.75" hidden="1" x14ac:dyDescent="0.25"/>
    <row r="2165" ht="15.75" hidden="1" x14ac:dyDescent="0.25"/>
    <row r="2166" ht="15.75" hidden="1" x14ac:dyDescent="0.25"/>
    <row r="2167" ht="15.75" hidden="1" x14ac:dyDescent="0.25"/>
    <row r="2168" ht="15.75" hidden="1" x14ac:dyDescent="0.25"/>
    <row r="2169" ht="15.75" hidden="1" x14ac:dyDescent="0.25"/>
    <row r="2170" ht="15.75" hidden="1" x14ac:dyDescent="0.25"/>
    <row r="2171" ht="15.75" hidden="1" x14ac:dyDescent="0.25"/>
    <row r="2172" ht="15.75" hidden="1" x14ac:dyDescent="0.25"/>
    <row r="2173" ht="15.75" hidden="1" x14ac:dyDescent="0.25"/>
    <row r="2174" ht="15.75" hidden="1" x14ac:dyDescent="0.25"/>
    <row r="2175" ht="15.75" hidden="1" x14ac:dyDescent="0.25"/>
    <row r="2176" ht="15.75" hidden="1" x14ac:dyDescent="0.25"/>
    <row r="2177" ht="15.75" hidden="1" x14ac:dyDescent="0.25"/>
    <row r="2178" ht="15.75" hidden="1" x14ac:dyDescent="0.25"/>
    <row r="2179" ht="15.75" hidden="1" x14ac:dyDescent="0.25"/>
    <row r="2180" ht="15.75" hidden="1" x14ac:dyDescent="0.25"/>
    <row r="2181" ht="15.75" hidden="1" x14ac:dyDescent="0.25"/>
    <row r="2182" ht="15.75" hidden="1" x14ac:dyDescent="0.25"/>
    <row r="2183" ht="15.75" hidden="1" x14ac:dyDescent="0.25"/>
    <row r="2184" ht="15.75" hidden="1" x14ac:dyDescent="0.25"/>
    <row r="2185" ht="15.75" hidden="1" x14ac:dyDescent="0.25"/>
    <row r="2186" ht="15.75" hidden="1" x14ac:dyDescent="0.25"/>
    <row r="2187" ht="15.75" hidden="1" x14ac:dyDescent="0.25"/>
    <row r="2188" ht="15.75" hidden="1" x14ac:dyDescent="0.25"/>
    <row r="2189" ht="15.75" hidden="1" x14ac:dyDescent="0.25"/>
    <row r="2190" ht="15.75" hidden="1" x14ac:dyDescent="0.25"/>
    <row r="2191" ht="15.75" hidden="1" x14ac:dyDescent="0.25"/>
    <row r="2192" ht="15.75" hidden="1" x14ac:dyDescent="0.25"/>
    <row r="2193" ht="15.75" hidden="1" x14ac:dyDescent="0.25"/>
    <row r="2194" ht="15.75" hidden="1" x14ac:dyDescent="0.25"/>
    <row r="2195" ht="15.75" hidden="1" x14ac:dyDescent="0.25"/>
    <row r="2196" ht="15.75" hidden="1" x14ac:dyDescent="0.25"/>
    <row r="2197" ht="15.75" hidden="1" x14ac:dyDescent="0.25"/>
    <row r="2198" ht="15.75" hidden="1" x14ac:dyDescent="0.25"/>
    <row r="2199" ht="15.75" hidden="1" x14ac:dyDescent="0.25"/>
    <row r="2200" ht="15.75" hidden="1" x14ac:dyDescent="0.25"/>
    <row r="2201" ht="15.75" hidden="1" x14ac:dyDescent="0.25"/>
    <row r="2202" ht="15.75" hidden="1" x14ac:dyDescent="0.25"/>
    <row r="2203" ht="15.75" hidden="1" x14ac:dyDescent="0.25"/>
    <row r="2204" ht="15.75" hidden="1" x14ac:dyDescent="0.25"/>
    <row r="2205" ht="15.75" hidden="1" x14ac:dyDescent="0.25"/>
    <row r="2206" ht="15.75" hidden="1" x14ac:dyDescent="0.25"/>
    <row r="2207" ht="15.75" hidden="1" x14ac:dyDescent="0.25"/>
    <row r="2208" ht="15.75" hidden="1" x14ac:dyDescent="0.25"/>
    <row r="2209" ht="15.75" hidden="1" x14ac:dyDescent="0.25"/>
    <row r="2210" ht="15.75" hidden="1" x14ac:dyDescent="0.25"/>
    <row r="2211" ht="15.75" hidden="1" x14ac:dyDescent="0.25"/>
    <row r="2212" ht="15.75" hidden="1" x14ac:dyDescent="0.25"/>
    <row r="2213" ht="15.75" hidden="1" x14ac:dyDescent="0.25"/>
    <row r="2214" ht="15.75" hidden="1" x14ac:dyDescent="0.25"/>
    <row r="2215" ht="15.75" hidden="1" x14ac:dyDescent="0.25"/>
    <row r="2216" ht="15.75" hidden="1" x14ac:dyDescent="0.25"/>
    <row r="2217" ht="15.75" hidden="1" x14ac:dyDescent="0.25"/>
    <row r="2218" ht="15.75" hidden="1" x14ac:dyDescent="0.25"/>
    <row r="2219" ht="15.75" hidden="1" x14ac:dyDescent="0.25"/>
    <row r="2220" ht="15.75" hidden="1" x14ac:dyDescent="0.25"/>
    <row r="2221" ht="15.75" hidden="1" x14ac:dyDescent="0.25"/>
    <row r="2222" ht="15.75" hidden="1" x14ac:dyDescent="0.25"/>
    <row r="2223" ht="15.75" hidden="1" x14ac:dyDescent="0.25"/>
    <row r="2224" ht="15.75" hidden="1" x14ac:dyDescent="0.25"/>
    <row r="2225" ht="15.75" hidden="1" x14ac:dyDescent="0.25"/>
    <row r="2226" ht="15.75" hidden="1" x14ac:dyDescent="0.25"/>
    <row r="2227" ht="15.75" hidden="1" x14ac:dyDescent="0.25"/>
    <row r="2228" ht="15.75" hidden="1" x14ac:dyDescent="0.25"/>
    <row r="2229" ht="15.75" hidden="1" x14ac:dyDescent="0.25"/>
    <row r="2230" ht="15.75" hidden="1" x14ac:dyDescent="0.25"/>
    <row r="2231" ht="15.75" hidden="1" x14ac:dyDescent="0.25"/>
    <row r="2232" ht="15.75" hidden="1" x14ac:dyDescent="0.25"/>
    <row r="2233" ht="15.75" hidden="1" x14ac:dyDescent="0.25"/>
    <row r="2234" ht="15.75" hidden="1" x14ac:dyDescent="0.25"/>
    <row r="2235" ht="15.75" hidden="1" x14ac:dyDescent="0.25"/>
    <row r="2236" ht="15.75" hidden="1" x14ac:dyDescent="0.25"/>
    <row r="2237" ht="15.75" hidden="1" x14ac:dyDescent="0.25"/>
    <row r="2238" ht="15.75" hidden="1" x14ac:dyDescent="0.25"/>
    <row r="2239" ht="15.75" hidden="1" x14ac:dyDescent="0.25"/>
    <row r="2240" ht="15.75" hidden="1" x14ac:dyDescent="0.25"/>
    <row r="2241" ht="15.75" hidden="1" x14ac:dyDescent="0.25"/>
    <row r="2242" ht="15.75" hidden="1" x14ac:dyDescent="0.25"/>
    <row r="2243" ht="15.75" hidden="1" x14ac:dyDescent="0.25"/>
    <row r="2244" ht="15.75" hidden="1" x14ac:dyDescent="0.25"/>
    <row r="2245" ht="15.75" hidden="1" x14ac:dyDescent="0.25"/>
    <row r="2246" ht="15.75" hidden="1" x14ac:dyDescent="0.25"/>
    <row r="2247" ht="15.75" hidden="1" x14ac:dyDescent="0.25"/>
    <row r="2248" ht="15.75" hidden="1" x14ac:dyDescent="0.25"/>
    <row r="2249" ht="15.75" hidden="1" x14ac:dyDescent="0.25"/>
    <row r="2250" ht="15.75" hidden="1" x14ac:dyDescent="0.25"/>
    <row r="2251" ht="15.75" hidden="1" x14ac:dyDescent="0.25"/>
    <row r="2252" ht="15.75" hidden="1" x14ac:dyDescent="0.25"/>
    <row r="2253" ht="15.75" hidden="1" x14ac:dyDescent="0.25"/>
    <row r="2254" ht="15.75" hidden="1" x14ac:dyDescent="0.25"/>
    <row r="2255" ht="15.75" hidden="1" x14ac:dyDescent="0.25"/>
    <row r="2256" ht="15.75" hidden="1" x14ac:dyDescent="0.25"/>
    <row r="2257" ht="15.75" hidden="1" x14ac:dyDescent="0.25"/>
    <row r="2258" ht="15.75" hidden="1" x14ac:dyDescent="0.25"/>
    <row r="2259" ht="15.75" hidden="1" x14ac:dyDescent="0.25"/>
    <row r="2260" ht="15.75" hidden="1" x14ac:dyDescent="0.25"/>
    <row r="2261" ht="15.75" hidden="1" x14ac:dyDescent="0.25"/>
    <row r="2262" ht="15.75" hidden="1" x14ac:dyDescent="0.25"/>
  </sheetData>
  <mergeCells count="8">
    <mergeCell ref="H3:I3"/>
    <mergeCell ref="H4:I4"/>
    <mergeCell ref="A49:C49"/>
    <mergeCell ref="A46:C46"/>
    <mergeCell ref="A5:A8"/>
    <mergeCell ref="D1:G1"/>
    <mergeCell ref="D2:G2"/>
    <mergeCell ref="E3:F3"/>
  </mergeCells>
  <printOptions horizontalCentered="1"/>
  <pageMargins left="0.25" right="0.25" top="0.75" bottom="0.75" header="0.3" footer="0.3"/>
  <pageSetup scale="88"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0" tint="-0.249977111117893"/>
  </sheetPr>
  <dimension ref="A1:N52"/>
  <sheetViews>
    <sheetView zoomScale="90" zoomScaleNormal="90" workbookViewId="0">
      <selection activeCell="H4" sqref="H4:J4"/>
    </sheetView>
  </sheetViews>
  <sheetFormatPr defaultColWidth="0" defaultRowHeight="15" zeroHeight="1" x14ac:dyDescent="0.25"/>
  <cols>
    <col min="1" max="1" width="3.28515625" style="591" customWidth="1"/>
    <col min="2" max="3" width="15" style="590" customWidth="1"/>
    <col min="4" max="4" width="15.140625" style="590" customWidth="1"/>
    <col min="5" max="5" width="2.7109375" style="590" bestFit="1" customWidth="1"/>
    <col min="6" max="6" width="42.42578125" style="590" customWidth="1"/>
    <col min="7" max="9" width="15.28515625" style="590" customWidth="1"/>
    <col min="10" max="10" width="2.7109375" style="591" bestFit="1" customWidth="1"/>
    <col min="11" max="14" width="0" style="590" hidden="1" customWidth="1"/>
    <col min="15" max="16384" width="9.140625" style="590" hidden="1"/>
  </cols>
  <sheetData>
    <row r="1" spans="1:14" ht="15.75" x14ac:dyDescent="0.25">
      <c r="A1" s="348"/>
      <c r="B1" s="352"/>
      <c r="C1" s="352"/>
      <c r="D1" s="971" t="s">
        <v>37</v>
      </c>
      <c r="E1" s="971"/>
      <c r="F1" s="971"/>
      <c r="G1" s="971"/>
      <c r="H1" s="349"/>
      <c r="I1" s="349"/>
      <c r="J1" s="348"/>
    </row>
    <row r="2" spans="1:14" ht="15.75" x14ac:dyDescent="0.25">
      <c r="A2" s="348"/>
      <c r="B2" s="396" t="s">
        <v>0</v>
      </c>
      <c r="C2" s="352"/>
      <c r="D2" s="972" t="s">
        <v>119</v>
      </c>
      <c r="E2" s="972"/>
      <c r="F2" s="972"/>
      <c r="G2" s="972"/>
      <c r="H2" s="349"/>
      <c r="I2" s="349"/>
      <c r="J2" s="348"/>
      <c r="N2" s="275"/>
    </row>
    <row r="3" spans="1:14" ht="15.75" x14ac:dyDescent="0.25">
      <c r="A3" s="348"/>
      <c r="B3" s="396" t="s">
        <v>39</v>
      </c>
      <c r="C3" s="352"/>
      <c r="E3" s="960" t="s">
        <v>3</v>
      </c>
      <c r="F3" s="960"/>
      <c r="H3" s="960" t="s">
        <v>5</v>
      </c>
      <c r="I3" s="961"/>
      <c r="J3" s="348"/>
    </row>
    <row r="4" spans="1:14" ht="15.75" x14ac:dyDescent="0.25">
      <c r="A4" s="395"/>
      <c r="B4" s="394"/>
      <c r="C4" s="394"/>
      <c r="D4" s="393"/>
      <c r="E4" s="975" t="s">
        <v>40</v>
      </c>
      <c r="F4" s="975"/>
      <c r="G4" s="275"/>
      <c r="H4" s="631" t="s">
        <v>41</v>
      </c>
      <c r="I4" s="631"/>
      <c r="J4" s="631"/>
    </row>
    <row r="5" spans="1:14" s="609" customFormat="1" ht="15.75" x14ac:dyDescent="0.25">
      <c r="A5" s="962"/>
      <c r="B5" s="965" t="s">
        <v>7</v>
      </c>
      <c r="C5" s="966"/>
      <c r="D5" s="967"/>
      <c r="E5" s="397"/>
      <c r="F5" s="968" t="s">
        <v>120</v>
      </c>
      <c r="G5" s="774" t="s">
        <v>43</v>
      </c>
      <c r="H5" s="775"/>
      <c r="I5" s="776"/>
      <c r="J5" s="674"/>
    </row>
    <row r="6" spans="1:14" s="609" customFormat="1" ht="15.75" x14ac:dyDescent="0.25">
      <c r="A6" s="963"/>
      <c r="B6" s="973" t="s">
        <v>10</v>
      </c>
      <c r="C6" s="974"/>
      <c r="D6" s="398" t="s">
        <v>44</v>
      </c>
      <c r="E6" s="399"/>
      <c r="F6" s="969"/>
      <c r="G6" s="777"/>
      <c r="H6" s="778"/>
      <c r="I6" s="779"/>
      <c r="J6" s="675"/>
    </row>
    <row r="7" spans="1:14" s="609" customFormat="1" x14ac:dyDescent="0.25">
      <c r="A7" s="963"/>
      <c r="B7" s="398" t="s">
        <v>45</v>
      </c>
      <c r="C7" s="398" t="s">
        <v>46</v>
      </c>
      <c r="D7" s="400" t="s">
        <v>47</v>
      </c>
      <c r="E7" s="399"/>
      <c r="F7" s="969"/>
      <c r="G7" s="398" t="s">
        <v>48</v>
      </c>
      <c r="H7" s="398" t="s">
        <v>49</v>
      </c>
      <c r="I7" s="398" t="s">
        <v>50</v>
      </c>
      <c r="J7" s="675"/>
    </row>
    <row r="8" spans="1:14" s="609" customFormat="1" x14ac:dyDescent="0.25">
      <c r="A8" s="964"/>
      <c r="B8" s="419" t="s">
        <v>51</v>
      </c>
      <c r="C8" s="419" t="s">
        <v>52</v>
      </c>
      <c r="D8" s="420" t="s">
        <v>53</v>
      </c>
      <c r="E8" s="402"/>
      <c r="F8" s="970"/>
      <c r="G8" s="401" t="s">
        <v>54</v>
      </c>
      <c r="H8" s="401" t="s">
        <v>55</v>
      </c>
      <c r="I8" s="401" t="s">
        <v>56</v>
      </c>
      <c r="J8" s="676"/>
    </row>
    <row r="9" spans="1:14" x14ac:dyDescent="0.25">
      <c r="A9" s="375">
        <v>1</v>
      </c>
      <c r="B9" s="636"/>
      <c r="C9" s="636"/>
      <c r="D9" s="636"/>
      <c r="E9" s="375">
        <v>1</v>
      </c>
      <c r="F9" s="392" t="s">
        <v>121</v>
      </c>
      <c r="G9" s="636"/>
      <c r="H9" s="636"/>
      <c r="I9" s="636"/>
      <c r="J9" s="375">
        <v>1</v>
      </c>
    </row>
    <row r="10" spans="1:14" x14ac:dyDescent="0.25">
      <c r="A10" s="358">
        <v>2</v>
      </c>
      <c r="B10" s="592">
        <v>121659</v>
      </c>
      <c r="C10" s="592">
        <v>119689</v>
      </c>
      <c r="D10" s="592">
        <v>108000</v>
      </c>
      <c r="E10" s="358">
        <v>2</v>
      </c>
      <c r="F10" s="403" t="s">
        <v>58</v>
      </c>
      <c r="G10" s="592">
        <v>127000</v>
      </c>
      <c r="H10" s="592">
        <v>127000</v>
      </c>
      <c r="I10" s="592">
        <v>127000</v>
      </c>
      <c r="J10" s="358">
        <v>2</v>
      </c>
    </row>
    <row r="11" spans="1:14" x14ac:dyDescent="0.25">
      <c r="A11" s="358">
        <v>3</v>
      </c>
      <c r="B11" s="592">
        <v>13341</v>
      </c>
      <c r="C11" s="592">
        <v>15311</v>
      </c>
      <c r="D11" s="592">
        <v>32000</v>
      </c>
      <c r="E11" s="358">
        <v>3</v>
      </c>
      <c r="F11" s="403" t="s">
        <v>59</v>
      </c>
      <c r="G11" s="592">
        <v>23000</v>
      </c>
      <c r="H11" s="592">
        <v>23000</v>
      </c>
      <c r="I11" s="592">
        <v>23000</v>
      </c>
      <c r="J11" s="358">
        <v>3</v>
      </c>
    </row>
    <row r="12" spans="1:14" x14ac:dyDescent="0.25">
      <c r="A12" s="378">
        <v>4</v>
      </c>
      <c r="B12" s="391">
        <f>SUM(B10:B11)</f>
        <v>135000</v>
      </c>
      <c r="C12" s="391">
        <f>SUM(C10:C11)</f>
        <v>135000</v>
      </c>
      <c r="D12" s="391">
        <f>SUM(D10:D11)</f>
        <v>140000</v>
      </c>
      <c r="E12" s="378">
        <v>4</v>
      </c>
      <c r="F12" s="387" t="s">
        <v>60</v>
      </c>
      <c r="G12" s="391">
        <f>SUM(G10:G11)</f>
        <v>150000</v>
      </c>
      <c r="H12" s="391">
        <f>SUM(H10:H11)</f>
        <v>150000</v>
      </c>
      <c r="I12" s="391">
        <f>SUM(I10:I11)</f>
        <v>150000</v>
      </c>
      <c r="J12" s="378">
        <v>4</v>
      </c>
    </row>
    <row r="13" spans="1:14" ht="15.75" thickBot="1" x14ac:dyDescent="0.3">
      <c r="A13" s="378">
        <v>5</v>
      </c>
      <c r="B13" s="608">
        <v>2.5</v>
      </c>
      <c r="C13" s="608">
        <v>2.5</v>
      </c>
      <c r="D13" s="608">
        <v>2</v>
      </c>
      <c r="E13" s="381">
        <v>5</v>
      </c>
      <c r="F13" s="390" t="s">
        <v>61</v>
      </c>
      <c r="G13" s="607">
        <v>2</v>
      </c>
      <c r="H13" s="607">
        <v>2</v>
      </c>
      <c r="I13" s="607">
        <v>2</v>
      </c>
      <c r="J13" s="381">
        <v>5</v>
      </c>
    </row>
    <row r="14" spans="1:14" x14ac:dyDescent="0.25">
      <c r="A14" s="388">
        <v>6</v>
      </c>
      <c r="B14" s="634"/>
      <c r="C14" s="634"/>
      <c r="D14" s="635"/>
      <c r="E14" s="388">
        <v>6</v>
      </c>
      <c r="F14" s="389" t="s">
        <v>122</v>
      </c>
      <c r="G14" s="633"/>
      <c r="H14" s="634"/>
      <c r="I14" s="634"/>
      <c r="J14" s="388">
        <v>6</v>
      </c>
    </row>
    <row r="15" spans="1:14" x14ac:dyDescent="0.25">
      <c r="A15" s="358">
        <v>7</v>
      </c>
      <c r="B15" s="360"/>
      <c r="C15" s="360"/>
      <c r="D15" s="360"/>
      <c r="E15" s="358">
        <v>7</v>
      </c>
      <c r="F15" s="362"/>
      <c r="G15" s="360"/>
      <c r="H15" s="360"/>
      <c r="I15" s="360"/>
      <c r="J15" s="358">
        <v>7</v>
      </c>
    </row>
    <row r="16" spans="1:14" x14ac:dyDescent="0.25">
      <c r="A16" s="358">
        <v>8</v>
      </c>
      <c r="B16" s="360"/>
      <c r="C16" s="360"/>
      <c r="D16" s="360"/>
      <c r="E16" s="358">
        <v>8</v>
      </c>
      <c r="F16" s="362"/>
      <c r="G16" s="360"/>
      <c r="H16" s="360"/>
      <c r="I16" s="360"/>
      <c r="J16" s="358">
        <v>8</v>
      </c>
    </row>
    <row r="17" spans="1:10" ht="15.75" thickBot="1" x14ac:dyDescent="0.3">
      <c r="A17" s="606">
        <v>9</v>
      </c>
      <c r="B17" s="379">
        <f>B15+B16</f>
        <v>0</v>
      </c>
      <c r="C17" s="379">
        <f>C15+C16</f>
        <v>0</v>
      </c>
      <c r="D17" s="379">
        <f>D15+D16</f>
        <v>0</v>
      </c>
      <c r="E17" s="386">
        <v>9</v>
      </c>
      <c r="F17" s="387" t="s">
        <v>68</v>
      </c>
      <c r="G17" s="379">
        <f>G15+G16</f>
        <v>0</v>
      </c>
      <c r="H17" s="379">
        <f>H15+H16</f>
        <v>0</v>
      </c>
      <c r="I17" s="379">
        <f>I15+I16</f>
        <v>0</v>
      </c>
      <c r="J17" s="386">
        <v>9</v>
      </c>
    </row>
    <row r="18" spans="1:10" x14ac:dyDescent="0.25">
      <c r="A18" s="605">
        <v>10</v>
      </c>
      <c r="B18" s="637"/>
      <c r="C18" s="638"/>
      <c r="D18" s="639"/>
      <c r="E18" s="384">
        <v>10</v>
      </c>
      <c r="F18" s="385" t="s">
        <v>123</v>
      </c>
      <c r="G18" s="637"/>
      <c r="H18" s="638"/>
      <c r="I18" s="639"/>
      <c r="J18" s="384">
        <v>10</v>
      </c>
    </row>
    <row r="19" spans="1:10" x14ac:dyDescent="0.25">
      <c r="A19" s="369">
        <v>11</v>
      </c>
      <c r="B19" s="356"/>
      <c r="C19" s="356"/>
      <c r="D19" s="356"/>
      <c r="E19" s="369">
        <v>11</v>
      </c>
      <c r="F19" s="362"/>
      <c r="G19" s="356"/>
      <c r="H19" s="356"/>
      <c r="I19" s="356"/>
      <c r="J19" s="369">
        <v>11</v>
      </c>
    </row>
    <row r="20" spans="1:10" x14ac:dyDescent="0.25">
      <c r="A20" s="358">
        <v>12</v>
      </c>
      <c r="B20" s="360"/>
      <c r="C20" s="360"/>
      <c r="D20" s="360"/>
      <c r="E20" s="358">
        <v>12</v>
      </c>
      <c r="F20" s="362"/>
      <c r="G20" s="360"/>
      <c r="H20" s="360"/>
      <c r="I20" s="360"/>
      <c r="J20" s="358">
        <v>12</v>
      </c>
    </row>
    <row r="21" spans="1:10" ht="15.75" thickBot="1" x14ac:dyDescent="0.3">
      <c r="A21" s="378">
        <v>13</v>
      </c>
      <c r="B21" s="379">
        <f>B19+B20</f>
        <v>0</v>
      </c>
      <c r="C21" s="379">
        <f>C19+C20</f>
        <v>0</v>
      </c>
      <c r="D21" s="379">
        <f>D19+D20</f>
        <v>0</v>
      </c>
      <c r="E21" s="381">
        <v>13</v>
      </c>
      <c r="F21" s="380" t="s">
        <v>72</v>
      </c>
      <c r="G21" s="379">
        <f>G19+G20</f>
        <v>0</v>
      </c>
      <c r="H21" s="379">
        <f>H19+H20</f>
        <v>0</v>
      </c>
      <c r="I21" s="379">
        <f>I19+I20</f>
        <v>0</v>
      </c>
      <c r="J21" s="381">
        <v>13</v>
      </c>
    </row>
    <row r="22" spans="1:10" x14ac:dyDescent="0.25">
      <c r="A22" s="375">
        <v>14</v>
      </c>
      <c r="B22" s="633"/>
      <c r="C22" s="634"/>
      <c r="D22" s="635"/>
      <c r="E22" s="377">
        <v>14</v>
      </c>
      <c r="F22" s="376" t="s">
        <v>124</v>
      </c>
      <c r="G22" s="633"/>
      <c r="H22" s="634"/>
      <c r="I22" s="635"/>
      <c r="J22" s="377">
        <v>14</v>
      </c>
    </row>
    <row r="23" spans="1:10" x14ac:dyDescent="0.25">
      <c r="A23" s="358">
        <v>15</v>
      </c>
      <c r="B23" s="360"/>
      <c r="C23" s="360"/>
      <c r="D23" s="360"/>
      <c r="E23" s="358">
        <v>15</v>
      </c>
      <c r="F23" s="362"/>
      <c r="G23" s="360"/>
      <c r="H23" s="360"/>
      <c r="I23" s="360"/>
      <c r="J23" s="358">
        <v>15</v>
      </c>
    </row>
    <row r="24" spans="1:10" x14ac:dyDescent="0.25">
      <c r="A24" s="358">
        <v>16</v>
      </c>
      <c r="B24" s="360"/>
      <c r="C24" s="360"/>
      <c r="D24" s="360"/>
      <c r="E24" s="358">
        <v>16</v>
      </c>
      <c r="F24" s="362"/>
      <c r="G24" s="360"/>
      <c r="H24" s="360"/>
      <c r="I24" s="360"/>
      <c r="J24" s="358">
        <v>16</v>
      </c>
    </row>
    <row r="25" spans="1:10" ht="15.75" thickBot="1" x14ac:dyDescent="0.3">
      <c r="A25" s="378">
        <v>17</v>
      </c>
      <c r="B25" s="379">
        <f>B23+B24</f>
        <v>0</v>
      </c>
      <c r="C25" s="379">
        <f>C23+C24</f>
        <v>0</v>
      </c>
      <c r="D25" s="379">
        <f>D23+D24</f>
        <v>0</v>
      </c>
      <c r="E25" s="381">
        <v>17</v>
      </c>
      <c r="F25" s="380" t="s">
        <v>125</v>
      </c>
      <c r="G25" s="379">
        <f>G23+G24</f>
        <v>0</v>
      </c>
      <c r="H25" s="379">
        <f>H23+H24</f>
        <v>0</v>
      </c>
      <c r="I25" s="379">
        <f>I23+I24</f>
        <v>0</v>
      </c>
      <c r="J25" s="381">
        <v>17</v>
      </c>
    </row>
    <row r="26" spans="1:10" x14ac:dyDescent="0.25">
      <c r="A26" s="604">
        <v>18</v>
      </c>
      <c r="B26" s="640"/>
      <c r="C26" s="641"/>
      <c r="D26" s="642"/>
      <c r="E26" s="382">
        <v>18</v>
      </c>
      <c r="F26" s="383" t="s">
        <v>126</v>
      </c>
      <c r="G26" s="640"/>
      <c r="H26" s="641"/>
      <c r="I26" s="642"/>
      <c r="J26" s="382">
        <v>18</v>
      </c>
    </row>
    <row r="27" spans="1:10" x14ac:dyDescent="0.25">
      <c r="A27" s="369">
        <v>19</v>
      </c>
      <c r="B27" s="356"/>
      <c r="C27" s="356"/>
      <c r="D27" s="356"/>
      <c r="E27" s="369">
        <v>19</v>
      </c>
      <c r="F27" s="362"/>
      <c r="G27" s="356"/>
      <c r="H27" s="356"/>
      <c r="I27" s="356"/>
      <c r="J27" s="369">
        <v>19</v>
      </c>
    </row>
    <row r="28" spans="1:10" x14ac:dyDescent="0.25">
      <c r="A28" s="358">
        <v>20</v>
      </c>
      <c r="B28" s="360"/>
      <c r="C28" s="360"/>
      <c r="D28" s="360"/>
      <c r="E28" s="358">
        <v>20</v>
      </c>
      <c r="F28" s="362"/>
      <c r="G28" s="360"/>
      <c r="H28" s="360"/>
      <c r="I28" s="360"/>
      <c r="J28" s="358">
        <v>20</v>
      </c>
    </row>
    <row r="29" spans="1:10" ht="15.75" thickBot="1" x14ac:dyDescent="0.3">
      <c r="A29" s="378">
        <v>21</v>
      </c>
      <c r="B29" s="379">
        <f>B27+B28</f>
        <v>0</v>
      </c>
      <c r="C29" s="379">
        <f>C27+C28</f>
        <v>0</v>
      </c>
      <c r="D29" s="379">
        <f>D27+D28</f>
        <v>0</v>
      </c>
      <c r="E29" s="381">
        <v>21</v>
      </c>
      <c r="F29" s="380" t="s">
        <v>127</v>
      </c>
      <c r="G29" s="379">
        <f>G27+G28</f>
        <v>0</v>
      </c>
      <c r="H29" s="379">
        <f>H27+H28</f>
        <v>0</v>
      </c>
      <c r="I29" s="379">
        <f>I27+I28</f>
        <v>0</v>
      </c>
      <c r="J29" s="378">
        <v>21</v>
      </c>
    </row>
    <row r="30" spans="1:10" x14ac:dyDescent="0.25">
      <c r="A30" s="375">
        <v>22</v>
      </c>
      <c r="B30" s="633" t="s">
        <v>30</v>
      </c>
      <c r="C30" s="634"/>
      <c r="D30" s="635"/>
      <c r="E30" s="377">
        <v>22</v>
      </c>
      <c r="F30" s="376" t="s">
        <v>128</v>
      </c>
      <c r="G30" s="633"/>
      <c r="H30" s="634"/>
      <c r="I30" s="635"/>
      <c r="J30" s="375">
        <v>22</v>
      </c>
    </row>
    <row r="31" spans="1:10" x14ac:dyDescent="0.25">
      <c r="A31" s="358">
        <v>23</v>
      </c>
      <c r="B31" s="423">
        <v>400000</v>
      </c>
      <c r="C31" s="423">
        <v>300000</v>
      </c>
      <c r="D31" s="423">
        <v>150000</v>
      </c>
      <c r="E31" s="358">
        <v>23</v>
      </c>
      <c r="F31" s="316" t="s">
        <v>129</v>
      </c>
      <c r="G31" s="423">
        <v>170000</v>
      </c>
      <c r="H31" s="423">
        <v>170000</v>
      </c>
      <c r="I31" s="423">
        <v>170000</v>
      </c>
      <c r="J31" s="358">
        <v>23</v>
      </c>
    </row>
    <row r="32" spans="1:10" x14ac:dyDescent="0.25">
      <c r="A32" s="358">
        <v>24</v>
      </c>
      <c r="B32" s="374"/>
      <c r="C32" s="374"/>
      <c r="D32" s="374"/>
      <c r="E32" s="358">
        <v>24</v>
      </c>
      <c r="F32" s="603"/>
      <c r="G32" s="374"/>
      <c r="H32" s="374"/>
      <c r="I32" s="374"/>
      <c r="J32" s="358">
        <v>24</v>
      </c>
    </row>
    <row r="33" spans="1:10" x14ac:dyDescent="0.25">
      <c r="A33" s="358">
        <v>25</v>
      </c>
      <c r="B33" s="602"/>
      <c r="C33" s="601"/>
      <c r="D33" s="601"/>
      <c r="E33" s="358">
        <v>25</v>
      </c>
      <c r="F33" s="362"/>
      <c r="G33" s="601"/>
      <c r="H33" s="601"/>
      <c r="I33" s="601"/>
      <c r="J33" s="358">
        <v>25</v>
      </c>
    </row>
    <row r="34" spans="1:10" x14ac:dyDescent="0.25">
      <c r="A34" s="373">
        <v>26</v>
      </c>
      <c r="B34" s="599"/>
      <c r="C34" s="599"/>
      <c r="D34" s="599"/>
      <c r="E34" s="373">
        <v>26</v>
      </c>
      <c r="F34" s="600"/>
      <c r="G34" s="599"/>
      <c r="H34" s="599"/>
      <c r="I34" s="599"/>
      <c r="J34" s="373">
        <v>26</v>
      </c>
    </row>
    <row r="35" spans="1:10" x14ac:dyDescent="0.25">
      <c r="A35" s="369">
        <v>27</v>
      </c>
      <c r="B35" s="356"/>
      <c r="C35" s="356"/>
      <c r="D35" s="356"/>
      <c r="E35" s="369">
        <v>27</v>
      </c>
      <c r="F35" s="362"/>
      <c r="G35" s="356"/>
      <c r="H35" s="356"/>
      <c r="I35" s="356"/>
      <c r="J35" s="369">
        <v>27</v>
      </c>
    </row>
    <row r="36" spans="1:10" ht="15.75" thickBot="1" x14ac:dyDescent="0.3">
      <c r="A36" s="358">
        <v>28</v>
      </c>
      <c r="B36" s="371">
        <f>B31+B32+B33+B34+B35</f>
        <v>400000</v>
      </c>
      <c r="C36" s="371">
        <f>C31+C32+C33+C34+C35</f>
        <v>300000</v>
      </c>
      <c r="D36" s="371">
        <f>D31+D32+D33+D34+D35</f>
        <v>150000</v>
      </c>
      <c r="E36" s="370">
        <v>28</v>
      </c>
      <c r="F36" s="372" t="s">
        <v>130</v>
      </c>
      <c r="G36" s="371">
        <f>G31+G32+G33+G34+G35</f>
        <v>170000</v>
      </c>
      <c r="H36" s="371">
        <f>H31+H32+H33+H34+H35</f>
        <v>170000</v>
      </c>
      <c r="I36" s="371">
        <f>I31+I32+I33+I34+I35</f>
        <v>170000</v>
      </c>
      <c r="J36" s="370">
        <v>28</v>
      </c>
    </row>
    <row r="37" spans="1:10" ht="15.75" thickBot="1" x14ac:dyDescent="0.3">
      <c r="A37" s="369">
        <v>29</v>
      </c>
      <c r="B37" s="368"/>
      <c r="C37" s="367"/>
      <c r="D37" s="598">
        <v>75000</v>
      </c>
      <c r="E37" s="365">
        <v>29</v>
      </c>
      <c r="F37" s="366" t="s">
        <v>131</v>
      </c>
      <c r="G37" s="598">
        <v>75000</v>
      </c>
      <c r="H37" s="598">
        <v>75000</v>
      </c>
      <c r="I37" s="598">
        <v>75000</v>
      </c>
      <c r="J37" s="365">
        <v>29</v>
      </c>
    </row>
    <row r="38" spans="1:10" ht="15.75" thickBot="1" x14ac:dyDescent="0.3">
      <c r="A38" s="369">
        <v>30</v>
      </c>
      <c r="B38" s="368"/>
      <c r="C38" s="367"/>
      <c r="D38" s="598">
        <v>600000</v>
      </c>
      <c r="E38" s="365">
        <v>30</v>
      </c>
      <c r="F38" s="366" t="s">
        <v>132</v>
      </c>
      <c r="G38" s="598">
        <v>500000</v>
      </c>
      <c r="H38" s="598">
        <v>500000</v>
      </c>
      <c r="I38" s="598">
        <v>500000</v>
      </c>
      <c r="J38" s="365">
        <v>30</v>
      </c>
    </row>
    <row r="39" spans="1:10" ht="15.75" thickBot="1" x14ac:dyDescent="0.3">
      <c r="A39" s="369">
        <v>31</v>
      </c>
      <c r="B39" s="368"/>
      <c r="C39" s="367"/>
      <c r="D39" s="598">
        <v>2941276</v>
      </c>
      <c r="E39" s="365">
        <v>31</v>
      </c>
      <c r="F39" s="366" t="s">
        <v>133</v>
      </c>
      <c r="G39" s="598">
        <v>2156899</v>
      </c>
      <c r="H39" s="598">
        <v>2156899</v>
      </c>
      <c r="I39" s="598">
        <v>2156899</v>
      </c>
      <c r="J39" s="365">
        <v>31</v>
      </c>
    </row>
    <row r="40" spans="1:10" s="594" customFormat="1" ht="15.75" thickBot="1" x14ac:dyDescent="0.3">
      <c r="A40" s="378">
        <v>32</v>
      </c>
      <c r="B40" s="596">
        <f>B12+B17+B21+B25+B29+B36</f>
        <v>535000</v>
      </c>
      <c r="C40" s="596">
        <f>C12+C17+C21+C25+C29+C36</f>
        <v>435000</v>
      </c>
      <c r="D40" s="596">
        <f>D12+D17+D21+D25+D29+D36+D37+D38+D39</f>
        <v>3906276</v>
      </c>
      <c r="E40" s="597">
        <v>32</v>
      </c>
      <c r="F40" s="364" t="s">
        <v>134</v>
      </c>
      <c r="G40" s="596">
        <f>G12+G17+G21+G25+G29+G36+G37+G38+G39</f>
        <v>3051899</v>
      </c>
      <c r="H40" s="596">
        <f>H12+H17+H21+H25+H29+H36+H37+H38+H39</f>
        <v>3051899</v>
      </c>
      <c r="I40" s="596">
        <f>I12+I17+I21+I25+I29+I36+I37+I38+I39</f>
        <v>3051899</v>
      </c>
      <c r="J40" s="595">
        <v>32</v>
      </c>
    </row>
    <row r="41" spans="1:10" ht="15.75" thickTop="1" x14ac:dyDescent="0.25">
      <c r="A41" s="358">
        <v>33</v>
      </c>
      <c r="B41" s="593">
        <v>5841339</v>
      </c>
      <c r="C41" s="593">
        <v>5859966</v>
      </c>
      <c r="D41" s="593">
        <v>5919235</v>
      </c>
      <c r="E41" s="361">
        <v>33</v>
      </c>
      <c r="F41" s="363" t="s">
        <v>135</v>
      </c>
      <c r="G41" s="593">
        <v>6539890</v>
      </c>
      <c r="H41" s="593">
        <v>6373290</v>
      </c>
      <c r="I41" s="593">
        <v>6373290</v>
      </c>
      <c r="J41" s="358">
        <v>33</v>
      </c>
    </row>
    <row r="42" spans="1:10" ht="15.75" thickBot="1" x14ac:dyDescent="0.3">
      <c r="A42" s="358">
        <v>34</v>
      </c>
      <c r="B42" s="592">
        <v>2764843</v>
      </c>
      <c r="C42" s="592">
        <v>3150000</v>
      </c>
      <c r="D42" s="357"/>
      <c r="E42" s="358">
        <v>34</v>
      </c>
      <c r="F42" s="359" t="s">
        <v>136</v>
      </c>
      <c r="G42" s="357"/>
      <c r="H42" s="357"/>
      <c r="I42" s="357"/>
      <c r="J42" s="358">
        <v>34</v>
      </c>
    </row>
    <row r="43" spans="1:10" ht="15.75" thickBot="1" x14ac:dyDescent="0.3">
      <c r="A43" s="353">
        <v>35</v>
      </c>
      <c r="B43" s="354">
        <f>B40+B42+B41</f>
        <v>9141182</v>
      </c>
      <c r="C43" s="354">
        <f>C40+C41+C42</f>
        <v>9444966</v>
      </c>
      <c r="D43" s="354">
        <f>D40+D41</f>
        <v>9825511</v>
      </c>
      <c r="E43" s="353">
        <v>35</v>
      </c>
      <c r="F43" s="355" t="s">
        <v>137</v>
      </c>
      <c r="G43" s="354">
        <f>G40+G41</f>
        <v>9591789</v>
      </c>
      <c r="H43" s="354">
        <f>H40+H41</f>
        <v>9425189</v>
      </c>
      <c r="I43" s="354">
        <f>I40+I41</f>
        <v>9425189</v>
      </c>
      <c r="J43" s="353">
        <v>35</v>
      </c>
    </row>
    <row r="44" spans="1:10" ht="15.75" x14ac:dyDescent="0.25">
      <c r="A44" s="348"/>
      <c r="B44" s="349"/>
      <c r="C44" s="352"/>
      <c r="D44" s="349"/>
      <c r="E44" s="351"/>
      <c r="F44" s="351"/>
      <c r="G44" s="349"/>
      <c r="H44" s="349"/>
      <c r="I44" s="349"/>
      <c r="J44" s="348"/>
    </row>
    <row r="45" spans="1:10" x14ac:dyDescent="0.25">
      <c r="A45" s="350" t="s">
        <v>74</v>
      </c>
      <c r="D45" s="349"/>
      <c r="E45" s="349"/>
      <c r="F45" s="349"/>
      <c r="G45" s="349"/>
      <c r="H45" s="349"/>
      <c r="I45" s="349"/>
      <c r="J45" s="348"/>
    </row>
    <row r="46" spans="1:10" x14ac:dyDescent="0.25"/>
    <row r="48" spans="1:10" x14ac:dyDescent="0.25"/>
    <row r="49" x14ac:dyDescent="0.25"/>
    <row r="50" x14ac:dyDescent="0.25"/>
    <row r="51" x14ac:dyDescent="0.25"/>
    <row r="52" x14ac:dyDescent="0.25"/>
  </sheetData>
  <mergeCells count="9">
    <mergeCell ref="H3:I3"/>
    <mergeCell ref="A5:A8"/>
    <mergeCell ref="B5:D5"/>
    <mergeCell ref="F5:F8"/>
    <mergeCell ref="D1:G1"/>
    <mergeCell ref="D2:G2"/>
    <mergeCell ref="B6:C6"/>
    <mergeCell ref="E4:F4"/>
    <mergeCell ref="E3:F3"/>
  </mergeCells>
  <printOptions horizontalCentered="1"/>
  <pageMargins left="0.7" right="0.7" top="0.75" bottom="0.75" header="0.3" footer="0.3"/>
  <pageSetup scale="73" orientation="landscape"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CCFF"/>
    <pageSetUpPr fitToPage="1"/>
  </sheetPr>
  <dimension ref="A1:L2292"/>
  <sheetViews>
    <sheetView topLeftCell="A26" zoomScale="110" zoomScaleNormal="110" workbookViewId="0">
      <selection activeCell="B7" sqref="B7:C7"/>
    </sheetView>
  </sheetViews>
  <sheetFormatPr defaultColWidth="0" defaultRowHeight="15.75" zeroHeight="1" x14ac:dyDescent="0.25"/>
  <cols>
    <col min="1" max="1" width="2.7109375" style="279" bestFit="1" customWidth="1"/>
    <col min="2" max="2" width="15.7109375" style="278" customWidth="1"/>
    <col min="3" max="3" width="14.42578125" style="278" customWidth="1"/>
    <col min="4" max="4" width="14.28515625" style="275" customWidth="1"/>
    <col min="5" max="5" width="2.7109375" style="277" bestFit="1" customWidth="1"/>
    <col min="6" max="6" width="18.7109375" style="275" customWidth="1"/>
    <col min="7" max="7" width="19" style="275" customWidth="1"/>
    <col min="8" max="9" width="14.7109375" style="275" customWidth="1"/>
    <col min="10" max="10" width="15.28515625" style="275" customWidth="1"/>
    <col min="11" max="11" width="2.5703125" style="276" bestFit="1" customWidth="1"/>
    <col min="12" max="12" width="2" style="275" customWidth="1"/>
    <col min="13" max="16384" width="0" style="275" hidden="1"/>
  </cols>
  <sheetData>
    <row r="1" spans="1:12" x14ac:dyDescent="0.25">
      <c r="D1" s="955" t="s">
        <v>138</v>
      </c>
      <c r="E1" s="983"/>
      <c r="F1" s="983"/>
      <c r="G1" s="983"/>
      <c r="H1" s="983"/>
      <c r="I1" s="995" t="s">
        <v>139</v>
      </c>
      <c r="J1" s="995"/>
      <c r="K1" s="995"/>
    </row>
    <row r="2" spans="1:12" x14ac:dyDescent="0.25">
      <c r="B2" s="294" t="s">
        <v>0</v>
      </c>
      <c r="D2" s="955" t="s">
        <v>140</v>
      </c>
      <c r="E2" s="932"/>
      <c r="F2" s="932"/>
      <c r="G2" s="932"/>
      <c r="H2" s="932"/>
      <c r="I2" s="996"/>
      <c r="J2" s="996"/>
      <c r="K2" s="996"/>
    </row>
    <row r="3" spans="1:12" x14ac:dyDescent="0.25">
      <c r="B3" s="294" t="s">
        <v>141</v>
      </c>
      <c r="D3" s="932"/>
      <c r="E3" s="932"/>
      <c r="F3" s="932"/>
      <c r="G3" s="932"/>
      <c r="H3" s="932"/>
      <c r="I3" s="996"/>
      <c r="J3" s="996"/>
      <c r="K3" s="996"/>
    </row>
    <row r="4" spans="1:12" ht="19.149999999999999" customHeight="1" x14ac:dyDescent="0.25">
      <c r="B4" s="294"/>
      <c r="D4" s="276"/>
      <c r="E4" s="998" t="s">
        <v>142</v>
      </c>
      <c r="F4" s="999"/>
      <c r="G4" s="999"/>
      <c r="H4" s="276"/>
      <c r="I4" s="984" t="s">
        <v>5</v>
      </c>
      <c r="J4" s="984"/>
      <c r="K4" s="984"/>
    </row>
    <row r="5" spans="1:12" x14ac:dyDescent="0.25">
      <c r="D5" s="802" t="s">
        <v>4</v>
      </c>
      <c r="E5" s="802"/>
      <c r="F5" s="802"/>
      <c r="G5" s="802"/>
      <c r="H5" s="802"/>
      <c r="I5" s="997" t="s">
        <v>143</v>
      </c>
      <c r="J5" s="997"/>
      <c r="K5" s="997"/>
    </row>
    <row r="6" spans="1:12" s="295" customFormat="1" ht="27.95" customHeight="1" x14ac:dyDescent="0.2">
      <c r="A6" s="978"/>
      <c r="B6" s="805" t="s">
        <v>7</v>
      </c>
      <c r="C6" s="806"/>
      <c r="D6" s="807"/>
      <c r="E6" s="789" t="s">
        <v>144</v>
      </c>
      <c r="F6" s="787"/>
      <c r="G6" s="788"/>
      <c r="H6" s="798" t="s">
        <v>145</v>
      </c>
      <c r="I6" s="799"/>
      <c r="J6" s="800"/>
      <c r="K6" s="644"/>
      <c r="L6" s="898"/>
    </row>
    <row r="7" spans="1:12" s="295" customFormat="1" ht="13.15" customHeight="1" x14ac:dyDescent="0.25">
      <c r="A7" s="979"/>
      <c r="B7" s="812" t="s">
        <v>10</v>
      </c>
      <c r="C7" s="813"/>
      <c r="D7" s="803" t="s">
        <v>44</v>
      </c>
      <c r="E7" s="792"/>
      <c r="F7" s="790"/>
      <c r="G7" s="793"/>
      <c r="H7" s="987" t="s">
        <v>11</v>
      </c>
      <c r="I7" s="990" t="s">
        <v>12</v>
      </c>
      <c r="J7" s="990" t="s">
        <v>13</v>
      </c>
      <c r="K7" s="899"/>
      <c r="L7" s="898"/>
    </row>
    <row r="8" spans="1:12" s="295" customFormat="1" ht="10.9" customHeight="1" x14ac:dyDescent="0.2">
      <c r="A8" s="979"/>
      <c r="B8" s="981" t="s">
        <v>146</v>
      </c>
      <c r="C8" s="981" t="s">
        <v>147</v>
      </c>
      <c r="D8" s="900" t="s">
        <v>47</v>
      </c>
      <c r="E8" s="797"/>
      <c r="F8" s="790"/>
      <c r="G8" s="794"/>
      <c r="H8" s="988"/>
      <c r="I8" s="991"/>
      <c r="J8" s="993"/>
      <c r="K8" s="899"/>
      <c r="L8" s="898"/>
    </row>
    <row r="9" spans="1:12" s="295" customFormat="1" ht="16.899999999999999" customHeight="1" x14ac:dyDescent="0.2">
      <c r="A9" s="980"/>
      <c r="B9" s="982"/>
      <c r="C9" s="982"/>
      <c r="D9" s="804" t="s">
        <v>148</v>
      </c>
      <c r="E9" s="791"/>
      <c r="F9" s="796"/>
      <c r="G9" s="795"/>
      <c r="H9" s="989"/>
      <c r="I9" s="992"/>
      <c r="J9" s="994"/>
      <c r="K9" s="901"/>
      <c r="L9" s="898"/>
    </row>
    <row r="10" spans="1:12" ht="12" customHeight="1" x14ac:dyDescent="0.2">
      <c r="A10" s="293">
        <v>1</v>
      </c>
      <c r="B10" s="293"/>
      <c r="C10" s="293"/>
      <c r="D10" s="293"/>
      <c r="E10" s="341">
        <v>1</v>
      </c>
      <c r="F10" s="1004" t="s">
        <v>149</v>
      </c>
      <c r="G10" s="1005"/>
      <c r="H10" s="293"/>
      <c r="I10" s="293"/>
      <c r="J10" s="293"/>
      <c r="K10" s="293">
        <v>1</v>
      </c>
      <c r="L10" s="902"/>
    </row>
    <row r="11" spans="1:12" ht="12" customHeight="1" x14ac:dyDescent="0.2">
      <c r="A11" s="285">
        <v>2</v>
      </c>
      <c r="B11" s="296">
        <v>532525</v>
      </c>
      <c r="C11" s="296">
        <v>596892</v>
      </c>
      <c r="D11" s="296">
        <v>601930</v>
      </c>
      <c r="E11" s="285">
        <v>2</v>
      </c>
      <c r="F11" s="985" t="s">
        <v>150</v>
      </c>
      <c r="G11" s="986"/>
      <c r="H11" s="296">
        <v>615200</v>
      </c>
      <c r="I11" s="296">
        <v>615200</v>
      </c>
      <c r="J11" s="296">
        <v>615200</v>
      </c>
      <c r="K11" s="285">
        <v>2</v>
      </c>
      <c r="L11" s="902"/>
    </row>
    <row r="12" spans="1:12" ht="12" customHeight="1" x14ac:dyDescent="0.2">
      <c r="A12" s="285">
        <v>3</v>
      </c>
      <c r="B12" s="286"/>
      <c r="C12" s="286"/>
      <c r="D12" s="286"/>
      <c r="E12" s="285">
        <v>3</v>
      </c>
      <c r="F12" s="985" t="s">
        <v>151</v>
      </c>
      <c r="G12" s="986"/>
      <c r="H12" s="286"/>
      <c r="I12" s="286"/>
      <c r="J12" s="286"/>
      <c r="K12" s="285">
        <v>3</v>
      </c>
      <c r="L12" s="902"/>
    </row>
    <row r="13" spans="1:12" ht="12" customHeight="1" x14ac:dyDescent="0.2">
      <c r="A13" s="285">
        <v>4</v>
      </c>
      <c r="B13" s="296">
        <v>1485</v>
      </c>
      <c r="C13" s="296">
        <v>1425</v>
      </c>
      <c r="D13" s="296">
        <v>1822</v>
      </c>
      <c r="E13" s="285">
        <v>4</v>
      </c>
      <c r="F13" s="985" t="s">
        <v>152</v>
      </c>
      <c r="G13" s="986"/>
      <c r="H13" s="296">
        <v>1675</v>
      </c>
      <c r="I13" s="296">
        <v>1675</v>
      </c>
      <c r="J13" s="296">
        <v>1675</v>
      </c>
      <c r="K13" s="285">
        <v>4</v>
      </c>
      <c r="L13" s="902"/>
    </row>
    <row r="14" spans="1:12" ht="12" customHeight="1" x14ac:dyDescent="0.2">
      <c r="A14" s="285">
        <v>5</v>
      </c>
      <c r="B14" s="296">
        <v>1285</v>
      </c>
      <c r="C14" s="296">
        <v>1028</v>
      </c>
      <c r="D14" s="296">
        <v>1314</v>
      </c>
      <c r="E14" s="285">
        <v>5</v>
      </c>
      <c r="F14" s="985" t="s">
        <v>153</v>
      </c>
      <c r="G14" s="986"/>
      <c r="H14" s="296">
        <v>875</v>
      </c>
      <c r="I14" s="296">
        <v>875</v>
      </c>
      <c r="J14" s="296">
        <v>875</v>
      </c>
      <c r="K14" s="285">
        <v>5</v>
      </c>
      <c r="L14" s="902"/>
    </row>
    <row r="15" spans="1:12" ht="12" customHeight="1" x14ac:dyDescent="0.2">
      <c r="A15" s="285">
        <v>6</v>
      </c>
      <c r="B15" s="286"/>
      <c r="C15" s="286"/>
      <c r="D15" s="286"/>
      <c r="E15" s="285">
        <v>6</v>
      </c>
      <c r="F15" s="985" t="s">
        <v>154</v>
      </c>
      <c r="G15" s="986"/>
      <c r="H15" s="296">
        <v>0</v>
      </c>
      <c r="I15" s="296">
        <v>0</v>
      </c>
      <c r="J15" s="296">
        <v>0</v>
      </c>
      <c r="K15" s="285">
        <v>6</v>
      </c>
      <c r="L15" s="902"/>
    </row>
    <row r="16" spans="1:12" ht="12" customHeight="1" x14ac:dyDescent="0.2">
      <c r="A16" s="285">
        <v>7</v>
      </c>
      <c r="B16" s="286"/>
      <c r="C16" s="286"/>
      <c r="D16" s="286"/>
      <c r="E16" s="285">
        <v>7</v>
      </c>
      <c r="H16" s="286"/>
      <c r="I16" s="286"/>
      <c r="J16" s="286"/>
      <c r="K16" s="285">
        <v>7</v>
      </c>
      <c r="L16" s="902"/>
    </row>
    <row r="17" spans="1:12" ht="12" customHeight="1" x14ac:dyDescent="0.2">
      <c r="A17" s="285">
        <v>8</v>
      </c>
      <c r="B17" s="286">
        <f>SUM(B11:B16)</f>
        <v>535295</v>
      </c>
      <c r="C17" s="286">
        <f>SUM(C11:C16)</f>
        <v>599345</v>
      </c>
      <c r="D17" s="286">
        <f>SUM(D11:D16)</f>
        <v>605066</v>
      </c>
      <c r="E17" s="285">
        <v>8</v>
      </c>
      <c r="F17" s="1002" t="s">
        <v>155</v>
      </c>
      <c r="G17" s="1003"/>
      <c r="H17" s="286">
        <f>SUM(H11:H16)</f>
        <v>617750</v>
      </c>
      <c r="I17" s="286">
        <f>SUM(I11:I16)</f>
        <v>617750</v>
      </c>
      <c r="J17" s="286">
        <f>SUM(J11:J16)</f>
        <v>617750</v>
      </c>
      <c r="K17" s="285">
        <v>8</v>
      </c>
      <c r="L17" s="902"/>
    </row>
    <row r="18" spans="1:12" ht="12" customHeight="1" x14ac:dyDescent="0.2">
      <c r="A18" s="285">
        <v>9</v>
      </c>
      <c r="B18" s="287"/>
      <c r="C18" s="287"/>
      <c r="D18" s="296">
        <v>730046</v>
      </c>
      <c r="E18" s="285">
        <v>9</v>
      </c>
      <c r="F18" s="985" t="s">
        <v>156</v>
      </c>
      <c r="G18" s="986"/>
      <c r="H18" s="296">
        <v>461573</v>
      </c>
      <c r="I18" s="296">
        <v>461573</v>
      </c>
      <c r="J18" s="296">
        <v>461573</v>
      </c>
      <c r="K18" s="285">
        <v>9</v>
      </c>
      <c r="L18" s="902"/>
    </row>
    <row r="19" spans="1:12" ht="12" customHeight="1" thickBot="1" x14ac:dyDescent="0.25">
      <c r="A19" s="284">
        <v>10</v>
      </c>
      <c r="B19" s="296">
        <v>781868</v>
      </c>
      <c r="C19" s="296">
        <v>722680</v>
      </c>
      <c r="D19" s="292"/>
      <c r="E19" s="284">
        <v>10</v>
      </c>
      <c r="F19" s="1000" t="s">
        <v>157</v>
      </c>
      <c r="G19" s="1001"/>
      <c r="H19" s="292"/>
      <c r="I19" s="292"/>
      <c r="J19" s="292"/>
      <c r="K19" s="284">
        <v>10</v>
      </c>
      <c r="L19" s="902"/>
    </row>
    <row r="20" spans="1:12" s="281" customFormat="1" ht="13.5" thickBot="1" x14ac:dyDescent="0.25">
      <c r="A20" s="282">
        <v>11</v>
      </c>
      <c r="B20" s="283">
        <f>+B19+B17</f>
        <v>1317163</v>
      </c>
      <c r="C20" s="283">
        <f>+C19+C17</f>
        <v>1322025</v>
      </c>
      <c r="D20" s="283">
        <f>+D18+D17</f>
        <v>1335112</v>
      </c>
      <c r="E20" s="282">
        <v>11</v>
      </c>
      <c r="F20" s="1006" t="s">
        <v>158</v>
      </c>
      <c r="G20" s="1007"/>
      <c r="H20" s="283">
        <f>+H18+H17</f>
        <v>1079323</v>
      </c>
      <c r="I20" s="283">
        <f>+I18+I17</f>
        <v>1079323</v>
      </c>
      <c r="J20" s="283">
        <f>+J18+J17</f>
        <v>1079323</v>
      </c>
      <c r="K20" s="282">
        <v>11</v>
      </c>
      <c r="L20" s="903"/>
    </row>
    <row r="21" spans="1:12" ht="12" customHeight="1" x14ac:dyDescent="0.2">
      <c r="A21" s="976">
        <v>12</v>
      </c>
      <c r="B21" s="904"/>
      <c r="C21" s="904"/>
      <c r="D21" s="904"/>
      <c r="E21" s="976">
        <v>12</v>
      </c>
      <c r="F21" s="1017" t="s">
        <v>159</v>
      </c>
      <c r="G21" s="1018"/>
      <c r="H21" s="904"/>
      <c r="I21" s="904"/>
      <c r="J21" s="904"/>
      <c r="K21" s="976">
        <v>12</v>
      </c>
      <c r="L21" s="902"/>
    </row>
    <row r="22" spans="1:12" ht="12" customHeight="1" x14ac:dyDescent="0.2">
      <c r="A22" s="976"/>
      <c r="B22" s="904"/>
      <c r="C22" s="904"/>
      <c r="D22" s="904"/>
      <c r="E22" s="976"/>
      <c r="F22" s="1015" t="s">
        <v>160</v>
      </c>
      <c r="G22" s="1016"/>
      <c r="H22" s="904"/>
      <c r="I22" s="904"/>
      <c r="J22" s="904"/>
      <c r="K22" s="976"/>
      <c r="L22" s="902"/>
    </row>
    <row r="23" spans="1:12" ht="12" customHeight="1" x14ac:dyDescent="0.2">
      <c r="A23" s="977"/>
      <c r="B23" s="905"/>
      <c r="C23" s="905"/>
      <c r="D23" s="905"/>
      <c r="E23" s="977"/>
      <c r="F23" s="290" t="s">
        <v>161</v>
      </c>
      <c r="G23" s="290" t="s">
        <v>162</v>
      </c>
      <c r="H23" s="905"/>
      <c r="I23" s="905"/>
      <c r="J23" s="905"/>
      <c r="K23" s="977"/>
      <c r="L23" s="902"/>
    </row>
    <row r="24" spans="1:12" ht="12" customHeight="1" x14ac:dyDescent="0.2">
      <c r="A24" s="285">
        <v>13</v>
      </c>
      <c r="B24" s="296">
        <v>240019</v>
      </c>
      <c r="C24" s="296">
        <v>253559</v>
      </c>
      <c r="D24" s="296">
        <v>267862</v>
      </c>
      <c r="E24" s="285">
        <v>13</v>
      </c>
      <c r="F24" s="297" t="s">
        <v>163</v>
      </c>
      <c r="G24" s="297" t="s">
        <v>164</v>
      </c>
      <c r="H24" s="296">
        <v>283971</v>
      </c>
      <c r="I24" s="296">
        <v>283971</v>
      </c>
      <c r="J24" s="296">
        <v>283971</v>
      </c>
      <c r="K24" s="285">
        <v>13</v>
      </c>
      <c r="L24" s="902"/>
    </row>
    <row r="25" spans="1:12" ht="12" customHeight="1" x14ac:dyDescent="0.2">
      <c r="A25" s="285">
        <v>14</v>
      </c>
      <c r="B25" s="296">
        <v>100053</v>
      </c>
      <c r="C25" s="296">
        <v>105697</v>
      </c>
      <c r="D25" s="296">
        <v>111659</v>
      </c>
      <c r="E25" s="285">
        <v>14</v>
      </c>
      <c r="F25" s="297" t="s">
        <v>165</v>
      </c>
      <c r="G25" s="297" t="s">
        <v>166</v>
      </c>
      <c r="H25" s="296">
        <v>117958</v>
      </c>
      <c r="I25" s="296">
        <v>117958</v>
      </c>
      <c r="J25" s="296">
        <v>117958</v>
      </c>
      <c r="K25" s="285">
        <v>14</v>
      </c>
      <c r="L25" s="902"/>
    </row>
    <row r="26" spans="1:12" ht="12" customHeight="1" x14ac:dyDescent="0.2">
      <c r="A26" s="285">
        <v>15</v>
      </c>
      <c r="B26" s="286" t="s">
        <v>30</v>
      </c>
      <c r="C26" s="286"/>
      <c r="D26" s="286"/>
      <c r="E26" s="285">
        <v>15</v>
      </c>
      <c r="F26" s="289"/>
      <c r="G26" s="289"/>
      <c r="H26" s="286"/>
      <c r="I26" s="286"/>
      <c r="J26" s="286"/>
      <c r="K26" s="285">
        <v>15</v>
      </c>
      <c r="L26" s="902"/>
    </row>
    <row r="27" spans="1:12" ht="12" customHeight="1" thickBot="1" x14ac:dyDescent="0.25">
      <c r="A27" s="427">
        <v>16</v>
      </c>
      <c r="B27" s="291">
        <f>SUM(B24:B26)</f>
        <v>340072</v>
      </c>
      <c r="C27" s="291">
        <f>SUM(C24:C26)</f>
        <v>359256</v>
      </c>
      <c r="D27" s="291">
        <f>SUM(D24:D26)</f>
        <v>379521</v>
      </c>
      <c r="E27" s="427">
        <v>16</v>
      </c>
      <c r="F27" s="1011" t="s">
        <v>167</v>
      </c>
      <c r="G27" s="1012"/>
      <c r="H27" s="291">
        <f>SUM(H24:H26)</f>
        <v>401929</v>
      </c>
      <c r="I27" s="291">
        <f>SUM(I24:I26)</f>
        <v>401929</v>
      </c>
      <c r="J27" s="291">
        <f>SUM(J24:J26)</f>
        <v>401929</v>
      </c>
      <c r="K27" s="427">
        <v>16</v>
      </c>
      <c r="L27" s="902"/>
    </row>
    <row r="28" spans="1:12" ht="12" customHeight="1" x14ac:dyDescent="0.2">
      <c r="A28" s="976">
        <v>17</v>
      </c>
      <c r="B28" s="904"/>
      <c r="C28" s="904"/>
      <c r="D28" s="904"/>
      <c r="E28" s="976">
        <v>17</v>
      </c>
      <c r="F28" s="1013" t="s">
        <v>168</v>
      </c>
      <c r="G28" s="1014"/>
      <c r="H28" s="904"/>
      <c r="I28" s="904"/>
      <c r="J28" s="904"/>
      <c r="K28" s="976">
        <v>17</v>
      </c>
      <c r="L28" s="902"/>
    </row>
    <row r="29" spans="1:12" ht="12" customHeight="1" x14ac:dyDescent="0.2">
      <c r="A29" s="977"/>
      <c r="B29" s="905"/>
      <c r="C29" s="905"/>
      <c r="D29" s="905"/>
      <c r="E29" s="977"/>
      <c r="F29" s="290" t="s">
        <v>161</v>
      </c>
      <c r="G29" s="290" t="s">
        <v>162</v>
      </c>
      <c r="H29" s="905"/>
      <c r="I29" s="905"/>
      <c r="J29" s="905"/>
      <c r="K29" s="977"/>
      <c r="L29" s="902"/>
    </row>
    <row r="30" spans="1:12" ht="12" customHeight="1" x14ac:dyDescent="0.2">
      <c r="A30" s="285">
        <v>18</v>
      </c>
      <c r="B30" s="296">
        <v>27623</v>
      </c>
      <c r="C30" s="296">
        <v>20885</v>
      </c>
      <c r="D30" s="296">
        <v>13767</v>
      </c>
      <c r="E30" s="285">
        <v>18</v>
      </c>
      <c r="F30" s="297" t="s">
        <v>163</v>
      </c>
      <c r="G30" s="297" t="s">
        <v>164</v>
      </c>
      <c r="H30" s="296">
        <v>6248</v>
      </c>
      <c r="I30" s="296">
        <v>6248</v>
      </c>
      <c r="J30" s="296">
        <v>6248</v>
      </c>
      <c r="K30" s="285">
        <v>18</v>
      </c>
      <c r="L30" s="902"/>
    </row>
    <row r="31" spans="1:12" ht="12" customHeight="1" x14ac:dyDescent="0.2">
      <c r="A31" s="285">
        <v>19</v>
      </c>
      <c r="B31" s="296">
        <v>24301</v>
      </c>
      <c r="C31" s="296">
        <v>17375</v>
      </c>
      <c r="D31" s="296">
        <v>10059</v>
      </c>
      <c r="E31" s="285">
        <v>19</v>
      </c>
      <c r="F31" s="297" t="s">
        <v>163</v>
      </c>
      <c r="G31" s="297" t="s">
        <v>166</v>
      </c>
      <c r="H31" s="296">
        <v>2330</v>
      </c>
      <c r="I31" s="296">
        <v>2330</v>
      </c>
      <c r="J31" s="296">
        <v>2330</v>
      </c>
      <c r="K31" s="285">
        <v>19</v>
      </c>
      <c r="L31" s="902"/>
    </row>
    <row r="32" spans="1:12" ht="12" customHeight="1" x14ac:dyDescent="0.2">
      <c r="A32" s="285">
        <v>20</v>
      </c>
      <c r="B32" s="296">
        <v>164830</v>
      </c>
      <c r="C32" s="296">
        <v>162021</v>
      </c>
      <c r="D32" s="296">
        <v>159055</v>
      </c>
      <c r="E32" s="285">
        <v>20</v>
      </c>
      <c r="F32" s="297" t="s">
        <v>165</v>
      </c>
      <c r="G32" s="297" t="s">
        <v>164</v>
      </c>
      <c r="H32" s="296">
        <v>155920</v>
      </c>
      <c r="I32" s="296">
        <v>155920</v>
      </c>
      <c r="J32" s="296">
        <v>155920</v>
      </c>
      <c r="K32" s="285">
        <v>20</v>
      </c>
      <c r="L32" s="902"/>
    </row>
    <row r="33" spans="1:12" ht="12" customHeight="1" x14ac:dyDescent="0.2">
      <c r="A33" s="285">
        <v>21</v>
      </c>
      <c r="B33" s="296">
        <v>163445</v>
      </c>
      <c r="C33" s="296">
        <v>160558</v>
      </c>
      <c r="D33" s="296">
        <v>157510</v>
      </c>
      <c r="E33" s="285">
        <v>21</v>
      </c>
      <c r="F33" s="297" t="s">
        <v>165</v>
      </c>
      <c r="G33" s="297" t="s">
        <v>166</v>
      </c>
      <c r="H33" s="296">
        <v>154290</v>
      </c>
      <c r="I33" s="296">
        <v>154290</v>
      </c>
      <c r="J33" s="296">
        <v>154290</v>
      </c>
      <c r="K33" s="285">
        <v>21</v>
      </c>
      <c r="L33" s="902"/>
    </row>
    <row r="34" spans="1:12" ht="12" customHeight="1" thickBot="1" x14ac:dyDescent="0.25">
      <c r="A34" s="427">
        <v>22</v>
      </c>
      <c r="B34" s="291">
        <f>SUM(B30:B33)</f>
        <v>380199</v>
      </c>
      <c r="C34" s="291">
        <f>SUM(C30:C33)</f>
        <v>360839</v>
      </c>
      <c r="D34" s="291">
        <f>SUM(D30:D33)</f>
        <v>340391</v>
      </c>
      <c r="E34" s="427">
        <v>22</v>
      </c>
      <c r="F34" s="808" t="s">
        <v>169</v>
      </c>
      <c r="G34" s="809"/>
      <c r="H34" s="291">
        <f>SUM(H30:H33)</f>
        <v>318788</v>
      </c>
      <c r="I34" s="291">
        <f>SUM(I30:I33)</f>
        <v>318788</v>
      </c>
      <c r="J34" s="291">
        <f>SUM(J30:J33)</f>
        <v>318788</v>
      </c>
      <c r="K34" s="427">
        <v>22</v>
      </c>
      <c r="L34" s="902"/>
    </row>
    <row r="35" spans="1:12" ht="12" customHeight="1" x14ac:dyDescent="0.2">
      <c r="A35" s="976">
        <v>23</v>
      </c>
      <c r="B35" s="904"/>
      <c r="C35" s="904"/>
      <c r="D35" s="904"/>
      <c r="E35" s="976">
        <v>23</v>
      </c>
      <c r="F35" s="810" t="s">
        <v>170</v>
      </c>
      <c r="G35" s="811"/>
      <c r="H35" s="904"/>
      <c r="I35" s="904"/>
      <c r="J35" s="904"/>
      <c r="K35" s="976">
        <v>23</v>
      </c>
      <c r="L35" s="902"/>
    </row>
    <row r="36" spans="1:12" ht="12" customHeight="1" x14ac:dyDescent="0.2">
      <c r="A36" s="977"/>
      <c r="B36" s="905"/>
      <c r="C36" s="905"/>
      <c r="D36" s="905"/>
      <c r="E36" s="977"/>
      <c r="F36" s="290" t="s">
        <v>161</v>
      </c>
      <c r="G36" s="290" t="s">
        <v>171</v>
      </c>
      <c r="H36" s="905"/>
      <c r="I36" s="905"/>
      <c r="J36" s="905"/>
      <c r="K36" s="977"/>
      <c r="L36" s="902"/>
    </row>
    <row r="37" spans="1:12" ht="12" customHeight="1" x14ac:dyDescent="0.2">
      <c r="A37" s="285">
        <v>24</v>
      </c>
      <c r="B37" s="287"/>
      <c r="C37" s="287"/>
      <c r="D37" s="296">
        <v>290219</v>
      </c>
      <c r="E37" s="285">
        <v>24</v>
      </c>
      <c r="F37" s="297" t="s">
        <v>172</v>
      </c>
      <c r="G37" s="297" t="s">
        <v>164</v>
      </c>
      <c r="H37" s="296">
        <v>49025</v>
      </c>
      <c r="I37" s="296">
        <v>49025</v>
      </c>
      <c r="J37" s="296">
        <v>49025</v>
      </c>
      <c r="K37" s="285">
        <v>24</v>
      </c>
      <c r="L37" s="902"/>
    </row>
    <row r="38" spans="1:12" ht="12" customHeight="1" x14ac:dyDescent="0.2">
      <c r="A38" s="285">
        <v>25</v>
      </c>
      <c r="B38" s="287"/>
      <c r="C38" s="287"/>
      <c r="D38" s="296">
        <v>273878</v>
      </c>
      <c r="E38" s="285">
        <v>25</v>
      </c>
      <c r="F38" s="297" t="s">
        <v>165</v>
      </c>
      <c r="G38" s="297" t="s">
        <v>164</v>
      </c>
      <c r="H38" s="296">
        <v>277271</v>
      </c>
      <c r="I38" s="296">
        <v>277271</v>
      </c>
      <c r="J38" s="296">
        <v>277271</v>
      </c>
      <c r="K38" s="285">
        <v>25</v>
      </c>
      <c r="L38" s="902"/>
    </row>
    <row r="39" spans="1:12" ht="12" customHeight="1" x14ac:dyDescent="0.2">
      <c r="A39" s="285">
        <v>26</v>
      </c>
      <c r="B39" s="287"/>
      <c r="C39" s="287"/>
      <c r="D39" s="286"/>
      <c r="E39" s="285">
        <v>26</v>
      </c>
      <c r="F39" s="289"/>
      <c r="G39" s="289"/>
      <c r="H39" s="286"/>
      <c r="I39" s="286"/>
      <c r="J39" s="286"/>
      <c r="K39" s="285">
        <v>26</v>
      </c>
      <c r="L39" s="902"/>
    </row>
    <row r="40" spans="1:12" ht="12" customHeight="1" x14ac:dyDescent="0.2">
      <c r="A40" s="285">
        <v>27</v>
      </c>
      <c r="B40" s="296">
        <v>596892</v>
      </c>
      <c r="C40" s="296">
        <v>601930</v>
      </c>
      <c r="D40" s="288"/>
      <c r="E40" s="285">
        <v>27</v>
      </c>
      <c r="F40" s="1019" t="s">
        <v>136</v>
      </c>
      <c r="G40" s="1003"/>
      <c r="H40" s="287"/>
      <c r="I40" s="287"/>
      <c r="J40" s="287"/>
      <c r="K40" s="285">
        <v>27</v>
      </c>
      <c r="L40" s="902"/>
    </row>
    <row r="41" spans="1:12" ht="12" customHeight="1" x14ac:dyDescent="0.2">
      <c r="A41" s="285">
        <v>28</v>
      </c>
      <c r="B41" s="287"/>
      <c r="C41" s="287"/>
      <c r="D41" s="296">
        <v>615200</v>
      </c>
      <c r="E41" s="285">
        <v>28</v>
      </c>
      <c r="F41" s="1009" t="s">
        <v>173</v>
      </c>
      <c r="G41" s="1010"/>
      <c r="H41" s="296">
        <v>358606</v>
      </c>
      <c r="I41" s="296">
        <v>358606</v>
      </c>
      <c r="J41" s="296">
        <v>358606</v>
      </c>
      <c r="K41" s="285">
        <v>28</v>
      </c>
      <c r="L41" s="902"/>
    </row>
    <row r="42" spans="1:12" ht="12" customHeight="1" x14ac:dyDescent="0.2">
      <c r="A42" s="285">
        <v>29</v>
      </c>
      <c r="B42" s="296">
        <v>0</v>
      </c>
      <c r="C42" s="296">
        <v>0</v>
      </c>
      <c r="D42" s="296">
        <v>0</v>
      </c>
      <c r="E42" s="285">
        <v>29</v>
      </c>
      <c r="F42" s="1008" t="s">
        <v>174</v>
      </c>
      <c r="G42" s="986"/>
      <c r="H42" s="296">
        <v>0</v>
      </c>
      <c r="I42" s="296">
        <v>0</v>
      </c>
      <c r="J42" s="296">
        <v>0</v>
      </c>
      <c r="K42" s="285">
        <v>29</v>
      </c>
      <c r="L42" s="902"/>
    </row>
    <row r="43" spans="1:12" ht="12" customHeight="1" thickBot="1" x14ac:dyDescent="0.25">
      <c r="A43" s="284">
        <v>30</v>
      </c>
      <c r="B43" s="296">
        <v>0</v>
      </c>
      <c r="C43" s="296">
        <v>0</v>
      </c>
      <c r="D43" s="296">
        <v>0</v>
      </c>
      <c r="E43" s="284">
        <v>30</v>
      </c>
      <c r="F43" s="1020" t="s">
        <v>175</v>
      </c>
      <c r="G43" s="1001"/>
      <c r="H43" s="296">
        <v>0</v>
      </c>
      <c r="I43" s="296">
        <v>0</v>
      </c>
      <c r="J43" s="296">
        <v>0</v>
      </c>
      <c r="K43" s="284">
        <v>30</v>
      </c>
      <c r="L43" s="902"/>
    </row>
    <row r="44" spans="1:12" s="281" customFormat="1" ht="13.5" thickBot="1" x14ac:dyDescent="0.25">
      <c r="A44" s="282">
        <v>31</v>
      </c>
      <c r="B44" s="283">
        <f>+B27+B34+B40+B42+B43</f>
        <v>1317163</v>
      </c>
      <c r="C44" s="283">
        <f>+C27+C34+C40+C42+C43</f>
        <v>1322025</v>
      </c>
      <c r="D44" s="283">
        <f>+D27+D34+D41</f>
        <v>1335112</v>
      </c>
      <c r="E44" s="282">
        <v>31</v>
      </c>
      <c r="F44" s="1006" t="s">
        <v>137</v>
      </c>
      <c r="G44" s="1007"/>
      <c r="H44" s="283">
        <f>+H27+H34+H41</f>
        <v>1079323</v>
      </c>
      <c r="I44" s="283">
        <f>+I27+I34+I41</f>
        <v>1079323</v>
      </c>
      <c r="J44" s="283">
        <f>+J27+J34+J41</f>
        <v>1079323</v>
      </c>
      <c r="K44" s="282">
        <v>31</v>
      </c>
      <c r="L44" s="903"/>
    </row>
    <row r="45" spans="1:12" ht="13.5" customHeight="1" x14ac:dyDescent="0.25">
      <c r="B45" s="673" t="s">
        <v>176</v>
      </c>
      <c r="D45" s="801" t="s">
        <v>177</v>
      </c>
      <c r="E45" s="801"/>
      <c r="F45" s="801"/>
      <c r="G45" s="801"/>
      <c r="H45" s="801"/>
      <c r="J45" s="280" t="s">
        <v>178</v>
      </c>
    </row>
    <row r="46" spans="1:12" ht="10.9" customHeight="1" x14ac:dyDescent="0.25">
      <c r="D46" s="643"/>
      <c r="E46" s="643"/>
      <c r="F46" s="643"/>
      <c r="G46" s="643"/>
      <c r="H46" s="643"/>
    </row>
    <row r="47" spans="1:12" ht="10.9" hidden="1" customHeight="1" x14ac:dyDescent="0.25"/>
    <row r="48" spans="1:12" ht="19.5" hidden="1" customHeight="1" x14ac:dyDescent="0.25"/>
    <row r="49" ht="10.5" hidden="1" customHeight="1" x14ac:dyDescent="0.25"/>
    <row r="50" ht="10.5" hidden="1" customHeight="1" x14ac:dyDescent="0.25"/>
    <row r="51" ht="10.5" hidden="1" customHeight="1" x14ac:dyDescent="0.25"/>
    <row r="52" ht="10.5" hidden="1" customHeight="1" x14ac:dyDescent="0.25"/>
    <row r="53" ht="10.5" hidden="1" customHeight="1" x14ac:dyDescent="0.25"/>
    <row r="54" ht="10.5" hidden="1" customHeight="1" x14ac:dyDescent="0.25"/>
    <row r="55" ht="10.5" hidden="1" customHeight="1" x14ac:dyDescent="0.25"/>
    <row r="56" ht="10.5" hidden="1" customHeight="1" x14ac:dyDescent="0.25"/>
    <row r="57" ht="10.5" hidden="1" customHeight="1" x14ac:dyDescent="0.25"/>
    <row r="58" ht="9.75" hidden="1" customHeight="1" x14ac:dyDescent="0.25"/>
    <row r="59" ht="9.75" hidden="1" customHeight="1" x14ac:dyDescent="0.25"/>
    <row r="60" ht="9.75" hidden="1" customHeight="1" x14ac:dyDescent="0.25"/>
    <row r="61" ht="9.75" hidden="1" customHeight="1" x14ac:dyDescent="0.25"/>
    <row r="62" ht="9.75" hidden="1" customHeight="1" x14ac:dyDescent="0.25"/>
    <row r="63" ht="9.75" hidden="1" customHeight="1" x14ac:dyDescent="0.25"/>
    <row r="64" ht="9.75" hidden="1" customHeight="1" x14ac:dyDescent="0.25"/>
    <row r="2292" ht="252.75" hidden="1" customHeight="1" x14ac:dyDescent="0.25"/>
  </sheetData>
  <mergeCells count="43">
    <mergeCell ref="F44:G44"/>
    <mergeCell ref="F42:G42"/>
    <mergeCell ref="F20:G20"/>
    <mergeCell ref="F41:G41"/>
    <mergeCell ref="F27:G27"/>
    <mergeCell ref="F28:G28"/>
    <mergeCell ref="F22:G22"/>
    <mergeCell ref="F21:G21"/>
    <mergeCell ref="F40:G40"/>
    <mergeCell ref="F43:G43"/>
    <mergeCell ref="F19:G19"/>
    <mergeCell ref="F17:G17"/>
    <mergeCell ref="F15:G15"/>
    <mergeCell ref="F10:G10"/>
    <mergeCell ref="F18:G18"/>
    <mergeCell ref="F14:G14"/>
    <mergeCell ref="D1:H1"/>
    <mergeCell ref="D2:H2"/>
    <mergeCell ref="I4:K4"/>
    <mergeCell ref="F13:G13"/>
    <mergeCell ref="H7:H9"/>
    <mergeCell ref="I7:I9"/>
    <mergeCell ref="F12:G12"/>
    <mergeCell ref="F11:G11"/>
    <mergeCell ref="D3:H3"/>
    <mergeCell ref="J7:J9"/>
    <mergeCell ref="I1:K1"/>
    <mergeCell ref="I2:K2"/>
    <mergeCell ref="I5:K5"/>
    <mergeCell ref="I3:K3"/>
    <mergeCell ref="E4:G4"/>
    <mergeCell ref="A6:A9"/>
    <mergeCell ref="B8:B9"/>
    <mergeCell ref="C8:C9"/>
    <mergeCell ref="A35:A36"/>
    <mergeCell ref="A21:A23"/>
    <mergeCell ref="K28:K29"/>
    <mergeCell ref="A28:A29"/>
    <mergeCell ref="K35:K36"/>
    <mergeCell ref="E21:E23"/>
    <mergeCell ref="E35:E36"/>
    <mergeCell ref="E28:E29"/>
    <mergeCell ref="K21:K23"/>
  </mergeCells>
  <printOptions horizontalCentered="1"/>
  <pageMargins left="0.25" right="0.25" top="0.75" bottom="0.75" header="0.3" footer="0.3"/>
  <pageSetup scale="90"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7105" r:id="rId4" name="Check Box 1">
              <controlPr defaultSize="0" autoFill="0" autoLine="0" autoPict="0">
                <anchor moveWithCells="1">
                  <from>
                    <xdr:col>8</xdr:col>
                    <xdr:colOff>104775</xdr:colOff>
                    <xdr:row>2</xdr:row>
                    <xdr:rowOff>0</xdr:rowOff>
                  </from>
                  <to>
                    <xdr:col>11</xdr:col>
                    <xdr:colOff>57150</xdr:colOff>
                    <xdr:row>3</xdr:row>
                    <xdr:rowOff>19050</xdr:rowOff>
                  </to>
                </anchor>
              </controlPr>
            </control>
          </mc:Choice>
        </mc:AlternateContent>
        <mc:AlternateContent xmlns:mc="http://schemas.openxmlformats.org/markup-compatibility/2006">
          <mc:Choice Requires="x14">
            <control shapeId="47106" r:id="rId5" name="Check Box 2">
              <controlPr defaultSize="0" autoFill="0" autoLine="0" autoPict="0">
                <anchor moveWithCells="1">
                  <from>
                    <xdr:col>8</xdr:col>
                    <xdr:colOff>104775</xdr:colOff>
                    <xdr:row>1</xdr:row>
                    <xdr:rowOff>0</xdr:rowOff>
                  </from>
                  <to>
                    <xdr:col>11</xdr:col>
                    <xdr:colOff>57150</xdr:colOff>
                    <xdr:row>2</xdr:row>
                    <xdr:rowOff>38100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F916E95781FDA40AB1191B6FB7754A6" ma:contentTypeVersion="7" ma:contentTypeDescription="Create a new document." ma:contentTypeScope="" ma:versionID="8e047f8dd2c1f2fb1309d13b92332f23">
  <xsd:schema xmlns:xsd="http://www.w3.org/2001/XMLSchema" xmlns:xs="http://www.w3.org/2001/XMLSchema" xmlns:p="http://schemas.microsoft.com/office/2006/metadata/properties" xmlns:ns1="http://schemas.microsoft.com/sharepoint/v3" xmlns:ns2="7e67b09f-8cec-41e7-8019-71d0205fa43a" targetNamespace="http://schemas.microsoft.com/office/2006/metadata/properties" ma:root="true" ma:fieldsID="ddd7df3d904ae865aac69d6193faa771" ns1:_="" ns2:_="">
    <xsd:import namespace="http://schemas.microsoft.com/sharepoint/v3"/>
    <xsd:import namespace="7e67b09f-8cec-41e7-8019-71d0205fa43a"/>
    <xsd:element name="properties">
      <xsd:complexType>
        <xsd:sequence>
          <xsd:element name="documentManagement">
            <xsd:complexType>
              <xsd:all>
                <xsd:element ref="ns1:PublishingStartDate" minOccurs="0"/>
                <xsd:element ref="ns1:PublishingExpirationDate"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 ma:internalName="PublishingStartDate">
      <xsd:simpleType>
        <xsd:restriction base="dms:Unknown"/>
      </xsd:simpleType>
    </xsd:element>
    <xsd:element name="PublishingExpirationDate" ma:index="5" nillable="true" ma:displayName="Scheduling End Date" ma:description=""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7e67b09f-8cec-41e7-8019-71d0205fa43a" elementFormDefault="qualified">
    <xsd:import namespace="http://schemas.microsoft.com/office/2006/documentManagement/types"/>
    <xsd:import namespace="http://schemas.microsoft.com/office/infopath/2007/PartnerControls"/>
    <xsd:element name="SharedWithUsers" ma:index="6"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3.xml><?xml version="1.0" encoding="utf-8"?>
<?mso-contentType ?>
<FormTemplates xmlns="http://schemas.microsoft.com/sharepoint/v3/contenttype/forms"/>
</file>

<file path=customXml/item4.xml><?xml version="1.0" encoding="utf-8"?>
<LongProperties xmlns="http://schemas.microsoft.com/office/2006/metadata/longProperties"/>
</file>

<file path=customXml/itemProps1.xml><?xml version="1.0" encoding="utf-8"?>
<ds:datastoreItem xmlns:ds="http://schemas.openxmlformats.org/officeDocument/2006/customXml" ds:itemID="{8F4F798E-1392-46A1-B291-57294D53B284}"/>
</file>

<file path=customXml/itemProps2.xml><?xml version="1.0" encoding="utf-8"?>
<ds:datastoreItem xmlns:ds="http://schemas.openxmlformats.org/officeDocument/2006/customXml" ds:itemID="{CE0FBE0B-5D19-47B0-8DF5-12B60BAF774A}">
  <ds:schemaRefs>
    <ds:schemaRef ds:uri="http://purl.org/dc/terms/"/>
    <ds:schemaRef ds:uri="http://schemas.microsoft.com/office/2006/metadata/properties"/>
    <ds:schemaRef ds:uri="http://purl.org/dc/dcmitype/"/>
    <ds:schemaRef ds:uri="http://schemas.microsoft.com/office/2006/documentManagement/types"/>
    <ds:schemaRef ds:uri="http://schemas.microsoft.com/sharepoint/v4"/>
    <ds:schemaRef ds:uri="http://purl.org/dc/elements/1.1/"/>
    <ds:schemaRef ds:uri="http://schemas.microsoft.com/sharepoint/v3"/>
    <ds:schemaRef ds:uri="http://www.w3.org/XML/1998/namespace"/>
    <ds:schemaRef ds:uri="http://schemas.openxmlformats.org/package/2006/metadata/core-properties"/>
    <ds:schemaRef ds:uri="http://schemas.microsoft.com/office/infopath/2007/PartnerControls"/>
  </ds:schemaRefs>
</ds:datastoreItem>
</file>

<file path=customXml/itemProps3.xml><?xml version="1.0" encoding="utf-8"?>
<ds:datastoreItem xmlns:ds="http://schemas.openxmlformats.org/officeDocument/2006/customXml" ds:itemID="{9EB69DDD-0140-4311-B018-13809F2F3452}"/>
</file>

<file path=customXml/itemProps4.xml><?xml version="1.0" encoding="utf-8"?>
<ds:datastoreItem xmlns:ds="http://schemas.openxmlformats.org/officeDocument/2006/customXml" ds:itemID="{FBD454A3-70CB-4586-AFFE-08935EFD3256}">
  <ds:schemaRefs>
    <ds:schemaRef ds:uri="http://schemas.microsoft.com/office/2006/metadata/longProperties"/>
  </ds:schemaRefs>
</ds:datastoreItem>
</file>

<file path=docMetadata/LabelInfo.xml><?xml version="1.0" encoding="utf-8"?>
<clbl:labelList xmlns:clbl="http://schemas.microsoft.com/office/2020/mipLabelMetadata">
  <clbl:label id="{db79d039-fcd0-4045-9c78-4cfb2eba0904}" enabled="1" method="Privileged" siteId="{aa3f6932-fa7c-47b4-a0ce-a598cad161cf}"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24</vt:i4>
      </vt:variant>
      <vt:variant>
        <vt:lpstr>Named Ranges</vt:lpstr>
      </vt:variant>
      <vt:variant>
        <vt:i4>19</vt:i4>
      </vt:variant>
    </vt:vector>
  </HeadingPairs>
  <TitlesOfParts>
    <vt:vector size="43" baseType="lpstr">
      <vt:lpstr>LB-20 (General Fund) </vt:lpstr>
      <vt:lpstr>LB-30 (Admin - GF)</vt:lpstr>
      <vt:lpstr>LB-30 (Public Safety - GF)</vt:lpstr>
      <vt:lpstr>LB-30 (Parks&amp;Rec - GF)</vt:lpstr>
      <vt:lpstr>LB-30 (Library - GF)</vt:lpstr>
      <vt:lpstr>LB-30 (Municipal Court -GF)</vt:lpstr>
      <vt:lpstr>LB-30 (Facilities - GF)</vt:lpstr>
      <vt:lpstr>LB-30 (Not Allocated - GF)</vt:lpstr>
      <vt:lpstr>LB-35 (Bonded Debt )</vt:lpstr>
      <vt:lpstr>LB-10 Arch Cape Streets Fund </vt:lpstr>
      <vt:lpstr>LB-10 Lookout Library Fund</vt:lpstr>
      <vt:lpstr>LB-11 Heceta Head Reserve Fund </vt:lpstr>
      <vt:lpstr>LB1 - Notice of Budget Hearing</vt:lpstr>
      <vt:lpstr>LB 50 - Pg 2</vt:lpstr>
      <vt:lpstr>LB 50 Tax Certification</vt:lpstr>
      <vt:lpstr>Resolutions</vt:lpstr>
      <vt:lpstr>Notice Budget Committee Meeting</vt:lpstr>
      <vt:lpstr>Notice of Supplemental Budget </vt:lpstr>
      <vt:lpstr>ED1</vt:lpstr>
      <vt:lpstr>CC1</vt:lpstr>
      <vt:lpstr>UR1</vt:lpstr>
      <vt:lpstr>PropTaxWksht</vt:lpstr>
      <vt:lpstr>LocalOptLevy</vt:lpstr>
      <vt:lpstr>GOBondLevy</vt:lpstr>
      <vt:lpstr>'CC1'!Print_Area</vt:lpstr>
      <vt:lpstr>'ED1'!Print_Area</vt:lpstr>
      <vt:lpstr>'LB 50 Tax Certification'!Print_Area</vt:lpstr>
      <vt:lpstr>'LB1 - Notice of Budget Hearing'!Print_Area</vt:lpstr>
      <vt:lpstr>'LB-10 Arch Cape Streets Fund '!Print_Area</vt:lpstr>
      <vt:lpstr>'LB-10 Lookout Library Fund'!Print_Area</vt:lpstr>
      <vt:lpstr>'LB-11 Heceta Head Reserve Fund '!Print_Area</vt:lpstr>
      <vt:lpstr>'LB-20 (General Fund) '!Print_Area</vt:lpstr>
      <vt:lpstr>'LB-30 (Admin - GF)'!Print_Area</vt:lpstr>
      <vt:lpstr>'LB-30 (Facilities - GF)'!Print_Area</vt:lpstr>
      <vt:lpstr>'LB-30 (Library - GF)'!Print_Area</vt:lpstr>
      <vt:lpstr>'LB-30 (Municipal Court -GF)'!Print_Area</vt:lpstr>
      <vt:lpstr>'LB-30 (Parks&amp;Rec - GF)'!Print_Area</vt:lpstr>
      <vt:lpstr>'LB-30 (Public Safety - GF)'!Print_Area</vt:lpstr>
      <vt:lpstr>'LB-35 (Bonded Debt )'!Print_Area</vt:lpstr>
      <vt:lpstr>'Notice Budget Committee Meeting'!Print_Area</vt:lpstr>
      <vt:lpstr>'Notice of Supplemental Budget '!Print_Area</vt:lpstr>
      <vt:lpstr>PropTaxWksht!Print_Area</vt:lpstr>
      <vt:lpstr>'UR1'!Print_Area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form-lb-1-municipal_504-073-2_2014</dc:title>
  <dc:subject/>
  <dc:creator>BENJAMIN Danette M</dc:creator>
  <cp:keywords/>
  <dc:description/>
  <cp:lastModifiedBy>MCKINNEY Simone * DOR</cp:lastModifiedBy>
  <cp:revision/>
  <dcterms:created xsi:type="dcterms:W3CDTF">2001-05-03T22:24:50Z</dcterms:created>
  <dcterms:modified xsi:type="dcterms:W3CDTF">2026-01-23T00:28:49Z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Order">
    <vt:lpwstr>80100.0000000000</vt:lpwstr>
  </property>
  <property fmtid="{D5CDD505-2E9C-101B-9397-08002B2CF9AE}" pid="4" name="TemplateUrl">
    <vt:lpwstr/>
  </property>
  <property fmtid="{D5CDD505-2E9C-101B-9397-08002B2CF9AE}" pid="5" name="xd_ProgID">
    <vt:lpwstr/>
  </property>
  <property fmtid="{D5CDD505-2E9C-101B-9397-08002B2CF9AE}" pid="6" name="ContentTypeId">
    <vt:lpwstr>0x0101008F916E95781FDA40AB1191B6FB7754A6</vt:lpwstr>
  </property>
  <property fmtid="{D5CDD505-2E9C-101B-9397-08002B2CF9AE}" pid="7" name="MSIP_Label_db79d039-fcd0-4045-9c78-4cfb2eba0904_Enabled">
    <vt:lpwstr>true</vt:lpwstr>
  </property>
  <property fmtid="{D5CDD505-2E9C-101B-9397-08002B2CF9AE}" pid="8" name="MSIP_Label_db79d039-fcd0-4045-9c78-4cfb2eba0904_SetDate">
    <vt:lpwstr>2023-11-14T22:05:37Z</vt:lpwstr>
  </property>
  <property fmtid="{D5CDD505-2E9C-101B-9397-08002B2CF9AE}" pid="9" name="MSIP_Label_db79d039-fcd0-4045-9c78-4cfb2eba0904_Method">
    <vt:lpwstr>Privileged</vt:lpwstr>
  </property>
  <property fmtid="{D5CDD505-2E9C-101B-9397-08002B2CF9AE}" pid="10" name="MSIP_Label_db79d039-fcd0-4045-9c78-4cfb2eba0904_Name">
    <vt:lpwstr>Level 2 - Limited (Items)</vt:lpwstr>
  </property>
  <property fmtid="{D5CDD505-2E9C-101B-9397-08002B2CF9AE}" pid="11" name="MSIP_Label_db79d039-fcd0-4045-9c78-4cfb2eba0904_SiteId">
    <vt:lpwstr>aa3f6932-fa7c-47b4-a0ce-a598cad161cf</vt:lpwstr>
  </property>
  <property fmtid="{D5CDD505-2E9C-101B-9397-08002B2CF9AE}" pid="12" name="MSIP_Label_db79d039-fcd0-4045-9c78-4cfb2eba0904_ActionId">
    <vt:lpwstr>028e2201-d7db-414b-844a-3e77948c4cd2</vt:lpwstr>
  </property>
  <property fmtid="{D5CDD505-2E9C-101B-9397-08002B2CF9AE}" pid="13" name="MSIP_Label_db79d039-fcd0-4045-9c78-4cfb2eba0904_ContentBits">
    <vt:lpwstr>0</vt:lpwstr>
  </property>
  <property fmtid="{D5CDD505-2E9C-101B-9397-08002B2CF9AE}" pid="14" name="_MarkAsFinal">
    <vt:bool>true</vt:bool>
  </property>
</Properties>
</file>