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.sharepoint.com/sites/DSL-SouthSloughEstuarineReserveSSNERR/Shared Documents/Form Templates/"/>
    </mc:Choice>
  </mc:AlternateContent>
  <xr:revisionPtr revIDLastSave="802" documentId="8_{BB0DEC02-DE53-40B4-BE95-49632AEC4FF7}" xr6:coauthVersionLast="47" xr6:coauthVersionMax="47" xr10:uidLastSave="{F2C4419B-6FA7-4299-89F2-FBAA22C2753E}"/>
  <bookViews>
    <workbookView xWindow="-120" yWindow="-120" windowWidth="29040" windowHeight="15720" xr2:uid="{EFD45244-EB1F-4C40-9A44-1C6FDFC52095}"/>
  </bookViews>
  <sheets>
    <sheet name="Timesheet" sheetId="1" r:id="rId1"/>
    <sheet name="Instructions" sheetId="3" r:id="rId2"/>
    <sheet name="metadata" sheetId="2" state="hidden" r:id="rId3"/>
  </sheets>
  <definedNames>
    <definedName name="_xlnm.Print_Area" localSheetId="0">Timesheet!$A$1:$E$33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1" l="1"/>
  <c r="E31" i="1"/>
  <c r="B28" i="1"/>
  <c r="C28" i="1"/>
  <c r="A17" i="1"/>
  <c r="A18" i="1" s="1"/>
  <c r="A19" i="1" s="1"/>
  <c r="A20" i="1" s="1"/>
  <c r="A21" i="1" s="1"/>
  <c r="A22" i="1" s="1"/>
  <c r="B13" i="1"/>
  <c r="C13" i="1"/>
  <c r="E11" i="1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D18" i="1"/>
  <c r="D19" i="1"/>
  <c r="D20" i="1"/>
  <c r="D21" i="1"/>
  <c r="D22" i="1"/>
  <c r="D17" i="1"/>
  <c r="D23" i="1" l="1"/>
  <c r="D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GRAVE Veronica</author>
  </authors>
  <commentList>
    <comment ref="B31" authorId="0" shapeId="0" xr:uid="{D7CDF693-1852-4594-9575-0A2A454510BB}">
      <text>
        <r>
          <rPr>
            <sz val="9"/>
            <color indexed="81"/>
            <rFont val="Tahoma"/>
            <family val="2"/>
          </rPr>
          <t xml:space="preserve">By entering my digital name here I acknowledge my hours to be true and accurate.
</t>
        </r>
      </text>
    </comment>
  </commentList>
</comments>
</file>

<file path=xl/sharedStrings.xml><?xml version="1.0" encoding="utf-8"?>
<sst xmlns="http://schemas.openxmlformats.org/spreadsheetml/2006/main" count="69" uniqueCount="61">
  <si>
    <t>TIME SHEET</t>
  </si>
  <si>
    <t>Week Of:</t>
  </si>
  <si>
    <t>Instructions</t>
  </si>
  <si>
    <t>Calculation</t>
  </si>
  <si>
    <t>DEPT. OF STATE LANDS/SOUTH SLOUGH RESERVE</t>
  </si>
  <si>
    <t>PO Box 5417</t>
  </si>
  <si>
    <t>Employee</t>
  </si>
  <si>
    <t>Clear out previous data or use a new copy of the template</t>
  </si>
  <si>
    <t>Charleston, OR 97420</t>
  </si>
  <si>
    <t>Fill out the cells in Orange, leave blank the days you did not work</t>
  </si>
  <si>
    <t>541.888.5558</t>
  </si>
  <si>
    <t>Week Of - Enter the Monday of the week you are reporting</t>
  </si>
  <si>
    <t xml:space="preserve">EMPLOYEE NAME - Select your name from the dropdown </t>
  </si>
  <si>
    <t>START, END AND LUNCH TIME - Select hours from dropdowns</t>
  </si>
  <si>
    <t>EMPLOYEE NAME:</t>
  </si>
  <si>
    <t>KATIE VALENCIA</t>
  </si>
  <si>
    <t>MENTOR NAME:</t>
  </si>
  <si>
    <t>add image of your signature (Insert-&gt;Picture) or type in your name</t>
  </si>
  <si>
    <t xml:space="preserve">DEPARTMENT: </t>
  </si>
  <si>
    <t>SOUTH SLOUGH RESERVE</t>
  </si>
  <si>
    <t xml:space="preserve">COORDINATOR NAME: </t>
  </si>
  <si>
    <t>DEBORAH RUDD</t>
  </si>
  <si>
    <t xml:space="preserve">Print as PDF 
naming convention: [First Last] Timesheet [Week of MMDDYYYY] </t>
  </si>
  <si>
    <t>TITLE:</t>
  </si>
  <si>
    <t xml:space="preserve">SUPERVISOR NAME: </t>
  </si>
  <si>
    <t>REBECCA MUSE</t>
  </si>
  <si>
    <t>example: John Doe Timesheet 07132026</t>
  </si>
  <si>
    <t>email PDF to your mentor</t>
  </si>
  <si>
    <t>DATE</t>
  </si>
  <si>
    <t>START TIME</t>
  </si>
  <si>
    <t>END TIME</t>
  </si>
  <si>
    <t>TOTAL HOURS</t>
  </si>
  <si>
    <t>Lunch time</t>
  </si>
  <si>
    <t>Mentor</t>
  </si>
  <si>
    <t>Review, sign, date and send to supervisor</t>
  </si>
  <si>
    <t>WEEKLY TOTALS</t>
  </si>
  <si>
    <t>PCA</t>
  </si>
  <si>
    <t>Rate/hr</t>
  </si>
  <si>
    <t>Pay</t>
  </si>
  <si>
    <t>EMPLOYEE SIGNATURE:</t>
  </si>
  <si>
    <t>MENTOR SIGNATURE:</t>
  </si>
  <si>
    <t>SUPERVISOR SIGNATURE:</t>
  </si>
  <si>
    <t>EMPLOYEE NAME</t>
  </si>
  <si>
    <t>TITLE</t>
  </si>
  <si>
    <t>MENTOR</t>
  </si>
  <si>
    <t>RATE</t>
  </si>
  <si>
    <t>TIME</t>
  </si>
  <si>
    <t>GABRIEL LIGA</t>
  </si>
  <si>
    <t>HS PT EDUCATION INTERN</t>
  </si>
  <si>
    <t>JAIME BELANGER</t>
  </si>
  <si>
    <t>RESTORATION/EDUCATION</t>
  </si>
  <si>
    <t>J.SCHMITT/ J.BELANGER</t>
  </si>
  <si>
    <t>KIRA SMITH</t>
  </si>
  <si>
    <t>HS PT SCIENCE</t>
  </si>
  <si>
    <t>JENNI SCHMITT</t>
  </si>
  <si>
    <t>LOLA DAVIS</t>
  </si>
  <si>
    <t>SCIENCE EDUCATION INTERN</t>
  </si>
  <si>
    <t>J.BELANGER/ D.RUDD</t>
  </si>
  <si>
    <t>NEEKO TUCKER</t>
  </si>
  <si>
    <t>SOPHIA NOWLEN</t>
  </si>
  <si>
    <t>Do not change gray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</si>
</sst>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F400]h:mm:ss\ AM/PM"/>
    <numFmt numFmtId="165" formatCode="&quot;$&quot;#,##0.00"/>
    <numFmt numFmtId="166" formatCode="[$-409]ddd\,\ mm/d/yyyy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634415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9"/>
      <color indexed="81"/>
      <name val="Tahoma"/>
      <family val="2"/>
    </font>
    <font>
      <b/>
      <sz val="18"/>
      <color theme="1"/>
      <name val="Aptos Narrow"/>
      <family val="2"/>
      <scheme val="minor"/>
    </font>
    <font>
      <sz val="12"/>
      <color theme="1"/>
      <name val="Dreaming Outloud Script Pro"/>
      <family val="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75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5"/>
      </left>
      <right style="thin">
        <color theme="5"/>
      </right>
      <top/>
      <bottom style="thin">
        <color indexed="64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/>
      <top/>
      <bottom style="thin">
        <color indexed="64"/>
      </bottom>
      <diagonal/>
    </border>
    <border>
      <left/>
      <right style="thin">
        <color theme="5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14" fontId="4" fillId="2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 vertical="center" wrapText="1"/>
    </xf>
    <xf numFmtId="2" fontId="6" fillId="2" borderId="2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164" fontId="4" fillId="0" borderId="0" xfId="0" applyNumberFormat="1" applyFont="1" applyAlignment="1">
      <alignment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4" xfId="0" applyFont="1" applyBorder="1"/>
    <xf numFmtId="0" fontId="4" fillId="0" borderId="15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165" fontId="8" fillId="4" borderId="0" xfId="1" applyNumberFormat="1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164" fontId="4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vertical="center"/>
    </xf>
    <xf numFmtId="2" fontId="4" fillId="3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3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3" borderId="16" xfId="0" applyNumberFormat="1" applyFont="1" applyFill="1" applyBorder="1" applyAlignment="1">
      <alignment horizontal="center" vertical="center"/>
    </xf>
    <xf numFmtId="14" fontId="4" fillId="3" borderId="17" xfId="0" applyNumberFormat="1" applyFont="1" applyFill="1" applyBorder="1" applyAlignment="1">
      <alignment horizontal="center" vertical="center"/>
    </xf>
    <xf numFmtId="14" fontId="4" fillId="3" borderId="18" xfId="0" applyNumberFormat="1" applyFont="1" applyFill="1" applyBorder="1" applyAlignment="1">
      <alignment horizontal="center" vertical="center"/>
    </xf>
    <xf numFmtId="0" fontId="6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2" xfId="0" applyFont="1" applyBorder="1" applyAlignment="1">
      <alignment vertical="top"/>
    </xf>
    <xf numFmtId="0" fontId="4" fillId="0" borderId="15" xfId="0" applyFont="1" applyBorder="1"/>
    <xf numFmtId="0" fontId="4" fillId="0" borderId="22" xfId="0" applyFont="1" applyBorder="1" applyAlignment="1">
      <alignment vertical="top" wrapText="1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 applyProtection="1">
      <alignment horizontal="left" vertical="center" wrapText="1"/>
      <protection locked="0"/>
    </xf>
    <xf numFmtId="166" fontId="4" fillId="2" borderId="2" xfId="0" applyNumberFormat="1" applyFont="1" applyFill="1" applyBorder="1" applyAlignment="1">
      <alignment vertical="center" wrapText="1"/>
    </xf>
    <xf numFmtId="166" fontId="4" fillId="3" borderId="2" xfId="0" applyNumberFormat="1" applyFont="1" applyFill="1" applyBorder="1" applyAlignment="1">
      <alignment vertic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0" borderId="13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3" borderId="2" xfId="0" applyFont="1" applyFill="1" applyBorder="1" applyProtection="1">
      <protection locked="0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11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11" fillId="3" borderId="5" xfId="0" applyNumberFormat="1" applyFont="1" applyFill="1" applyBorder="1" applyAlignment="1" applyProtection="1">
      <alignment horizontal="left" vertical="center" wrapText="1"/>
      <protection locked="0"/>
    </xf>
    <xf numFmtId="164" fontId="11" fillId="3" borderId="4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2">
    <dxf>
      <numFmt numFmtId="164" formatCode="[$-F400]h:mm:ss\ AM/P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FFD757"/>
      <color rgb="FFF7FEB4"/>
      <color rgb="FF6344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506698-B336-4FFE-98F6-1B6C4FE36D0B}" name="TimeTable" displayName="TimeTable" ref="G1:G62" totalsRowShown="0" headerRowDxfId="1">
  <autoFilter ref="G1:G62" xr:uid="{FF506698-B336-4FFE-98F6-1B6C4FE36D0B}"/>
  <tableColumns count="1">
    <tableColumn id="1" xr3:uid="{A0EC0054-305B-43F2-ADBC-8B959BA96CDE}" name="TIME" dataDxfId="0">
      <calculatedColumnFormula>G1+TIME(0,15,0)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29D01-630A-48D3-AB9D-18C633AE800A}" name="LunchTime" displayName="LunchTime" ref="I1:I6" totalsRowShown="0">
  <autoFilter ref="I1:I6" xr:uid="{3A229D01-630A-48D3-AB9D-18C633AE800A}"/>
  <tableColumns count="1">
    <tableColumn id="1" xr3:uid="{A61DEF78-5368-48D7-A984-C790D81E65FA}" name="Lunch ti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C85338C-4418-4679-8D1F-CD85F9B53E42}" name="EmployeeDetails" displayName="EmployeeDetails" ref="A1:E7" totalsRowShown="0">
  <autoFilter ref="A1:E7" xr:uid="{AC85338C-4418-4679-8D1F-CD85F9B53E42}"/>
  <sortState xmlns:xlrd2="http://schemas.microsoft.com/office/spreadsheetml/2017/richdata2" ref="A2:E7">
    <sortCondition ref="A1:A7"/>
  </sortState>
  <tableColumns count="5">
    <tableColumn id="1" xr3:uid="{53D50E71-1192-422B-8D9B-E51B0CC27D23}" name="EMPLOYEE NAME"/>
    <tableColumn id="2" xr3:uid="{15AC97AC-10EE-456C-8DBE-B4BC42A157AF}" name="TITLE"/>
    <tableColumn id="3" xr3:uid="{E49F6E8B-B950-4C16-AC3C-278990B02541}" name="MENTOR"/>
    <tableColumn id="4" xr3:uid="{137F758F-AF58-4DF9-81B1-E3342B1FB79F}" name="RATE"/>
    <tableColumn id="5" xr3:uid="{8D4874B1-C3A6-47F7-8F5F-F6C7C3E197A8}" name="P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DE91-63D6-4A2F-8431-7250CC3CCDBD}">
  <sheetPr>
    <tabColor theme="6" tint="0.39997558519241921"/>
  </sheetPr>
  <dimension ref="A1:I36"/>
  <sheetViews>
    <sheetView showGridLines="0" tabSelected="1" workbookViewId="0">
      <selection activeCell="H18" sqref="H18"/>
    </sheetView>
  </sheetViews>
  <sheetFormatPr defaultRowHeight="15.75" x14ac:dyDescent="0.25"/>
  <cols>
    <col min="1" max="1" width="24.140625" style="2" customWidth="1"/>
    <col min="2" max="3" width="14.7109375" style="2" customWidth="1"/>
    <col min="4" max="4" width="19.7109375" style="2" customWidth="1"/>
    <col min="5" max="6" width="16.140625" style="2" customWidth="1"/>
    <col min="7" max="7" width="10.7109375" style="2" bestFit="1" customWidth="1"/>
    <col min="8" max="8" width="12" style="2" customWidth="1"/>
    <col min="9" max="9" width="66.85546875" style="2" customWidth="1"/>
    <col min="10" max="11" width="9.140625" style="2"/>
    <col min="12" max="12" width="14.140625" style="2" customWidth="1"/>
    <col min="13" max="16384" width="9.140625" style="2"/>
  </cols>
  <sheetData>
    <row r="1" spans="1:9" ht="21" x14ac:dyDescent="0.35">
      <c r="D1" s="1" t="s">
        <v>0</v>
      </c>
    </row>
    <row r="2" spans="1:9" x14ac:dyDescent="0.25">
      <c r="D2" s="4" t="s">
        <v>1</v>
      </c>
      <c r="H2"/>
      <c r="I2"/>
    </row>
    <row r="3" spans="1:9" ht="21.75" customHeight="1" x14ac:dyDescent="0.25">
      <c r="D3" s="47">
        <v>46237</v>
      </c>
      <c r="E3" s="13">
        <f>D3+5</f>
        <v>46242</v>
      </c>
      <c r="F3" s="42"/>
      <c r="H3"/>
      <c r="I3"/>
    </row>
    <row r="4" spans="1:9" x14ac:dyDescent="0.25">
      <c r="H4"/>
      <c r="I4"/>
    </row>
    <row r="5" spans="1:9" x14ac:dyDescent="0.25">
      <c r="A5" s="3" t="s">
        <v>4</v>
      </c>
      <c r="H5"/>
      <c r="I5"/>
    </row>
    <row r="6" spans="1:9" x14ac:dyDescent="0.25">
      <c r="A6" s="3" t="s">
        <v>5</v>
      </c>
      <c r="H6"/>
      <c r="I6"/>
    </row>
    <row r="7" spans="1:9" x14ac:dyDescent="0.25">
      <c r="A7" s="3" t="s">
        <v>8</v>
      </c>
      <c r="H7"/>
      <c r="I7"/>
    </row>
    <row r="8" spans="1:9" x14ac:dyDescent="0.25">
      <c r="A8" s="3" t="s">
        <v>10</v>
      </c>
      <c r="H8"/>
      <c r="I8"/>
    </row>
    <row r="9" spans="1:9" ht="16.5" customHeight="1" x14ac:dyDescent="0.25">
      <c r="D9" s="25"/>
      <c r="H9"/>
      <c r="I9"/>
    </row>
    <row r="10" spans="1:9" x14ac:dyDescent="0.25">
      <c r="H10"/>
      <c r="I10"/>
    </row>
    <row r="11" spans="1:9" ht="30.75" customHeight="1" x14ac:dyDescent="0.25">
      <c r="A11" s="5" t="s">
        <v>14</v>
      </c>
      <c r="B11" s="56" t="s">
        <v>15</v>
      </c>
      <c r="C11" s="56"/>
      <c r="D11" s="5" t="s">
        <v>16</v>
      </c>
      <c r="E11" s="49" t="str">
        <f>VLOOKUP(B11,EmployeeDetails[],3,FALSE)</f>
        <v>J.SCHMITT/ J.BELANGER</v>
      </c>
      <c r="F11" s="21"/>
      <c r="H11"/>
      <c r="I11"/>
    </row>
    <row r="12" spans="1:9" ht="31.5" x14ac:dyDescent="0.25">
      <c r="A12" s="5" t="s">
        <v>18</v>
      </c>
      <c r="B12" s="57" t="s">
        <v>19</v>
      </c>
      <c r="C12" s="57"/>
      <c r="D12" s="5" t="s">
        <v>20</v>
      </c>
      <c r="E12" s="48" t="s">
        <v>21</v>
      </c>
      <c r="H12"/>
      <c r="I12"/>
    </row>
    <row r="13" spans="1:9" ht="31.5" x14ac:dyDescent="0.25">
      <c r="A13" s="5" t="s">
        <v>23</v>
      </c>
      <c r="B13" s="58" t="str">
        <f>VLOOKUP(B11,EmployeeDetails[],2,FALSE)</f>
        <v>RESTORATION/EDUCATION</v>
      </c>
      <c r="C13" s="58" t="e">
        <f>VLOOKUP(#REF!,EmployeeDetails[],3,FALSE)</f>
        <v>#REF!</v>
      </c>
      <c r="D13" s="5" t="s">
        <v>24</v>
      </c>
      <c r="E13" s="48" t="s">
        <v>25</v>
      </c>
      <c r="H13"/>
      <c r="I13"/>
    </row>
    <row r="14" spans="1:9" x14ac:dyDescent="0.25">
      <c r="A14" s="7"/>
      <c r="C14" s="7"/>
      <c r="H14"/>
      <c r="I14"/>
    </row>
    <row r="15" spans="1:9" x14ac:dyDescent="0.25">
      <c r="A15" s="7"/>
      <c r="C15" s="7"/>
      <c r="H15"/>
      <c r="I15"/>
    </row>
    <row r="16" spans="1:9" x14ac:dyDescent="0.25">
      <c r="A16" s="7" t="s">
        <v>28</v>
      </c>
      <c r="B16" s="7" t="s">
        <v>29</v>
      </c>
      <c r="C16" s="7" t="s">
        <v>30</v>
      </c>
      <c r="D16" s="11" t="s">
        <v>31</v>
      </c>
      <c r="E16" s="2" t="s">
        <v>32</v>
      </c>
      <c r="H16"/>
      <c r="I16"/>
    </row>
    <row r="17" spans="1:9" ht="31.5" customHeight="1" x14ac:dyDescent="0.25">
      <c r="A17" s="46">
        <f>D3</f>
        <v>46237</v>
      </c>
      <c r="B17" s="28"/>
      <c r="C17" s="28"/>
      <c r="D17" s="15">
        <f>((C17-B17)*24)-E17</f>
        <v>0</v>
      </c>
      <c r="E17" s="30"/>
      <c r="F17" s="43"/>
      <c r="H17"/>
      <c r="I17"/>
    </row>
    <row r="18" spans="1:9" ht="31.5" customHeight="1" x14ac:dyDescent="0.25">
      <c r="A18" s="46">
        <f>A17+1</f>
        <v>46238</v>
      </c>
      <c r="B18" s="28"/>
      <c r="C18" s="28"/>
      <c r="D18" s="15">
        <f t="shared" ref="D18:D22" si="0">((C18-B18)*24)-E18</f>
        <v>0</v>
      </c>
      <c r="E18" s="30"/>
      <c r="F18" s="43"/>
      <c r="H18"/>
      <c r="I18"/>
    </row>
    <row r="19" spans="1:9" ht="31.5" customHeight="1" x14ac:dyDescent="0.25">
      <c r="A19" s="46">
        <f t="shared" ref="A19:A22" si="1">A18+1</f>
        <v>46239</v>
      </c>
      <c r="B19" s="28"/>
      <c r="C19" s="28"/>
      <c r="D19" s="15">
        <f t="shared" si="0"/>
        <v>0</v>
      </c>
      <c r="E19" s="30"/>
      <c r="F19" s="43"/>
      <c r="H19"/>
      <c r="I19"/>
    </row>
    <row r="20" spans="1:9" ht="31.5" customHeight="1" x14ac:dyDescent="0.25">
      <c r="A20" s="46">
        <f t="shared" si="1"/>
        <v>46240</v>
      </c>
      <c r="B20" s="28"/>
      <c r="C20" s="28"/>
      <c r="D20" s="15">
        <f t="shared" si="0"/>
        <v>0</v>
      </c>
      <c r="E20" s="30"/>
      <c r="F20" s="43"/>
      <c r="H20"/>
      <c r="I20"/>
    </row>
    <row r="21" spans="1:9" ht="31.5" customHeight="1" x14ac:dyDescent="0.25">
      <c r="A21" s="46">
        <f t="shared" si="1"/>
        <v>46241</v>
      </c>
      <c r="B21" s="28"/>
      <c r="C21" s="28"/>
      <c r="D21" s="15">
        <f t="shared" si="0"/>
        <v>0</v>
      </c>
      <c r="E21" s="30"/>
      <c r="F21" s="43"/>
    </row>
    <row r="22" spans="1:9" ht="31.5" customHeight="1" thickBot="1" x14ac:dyDescent="0.3">
      <c r="A22" s="46">
        <f t="shared" si="1"/>
        <v>46242</v>
      </c>
      <c r="B22" s="28"/>
      <c r="C22" s="28"/>
      <c r="D22" s="15">
        <f t="shared" si="0"/>
        <v>0</v>
      </c>
      <c r="E22" s="30"/>
      <c r="F22" s="43"/>
    </row>
    <row r="23" spans="1:9" ht="31.5" customHeight="1" thickBot="1" x14ac:dyDescent="0.3">
      <c r="B23" s="59" t="s">
        <v>35</v>
      </c>
      <c r="C23" s="60"/>
      <c r="D23" s="16">
        <f>SUM(D17:D22)</f>
        <v>0</v>
      </c>
    </row>
    <row r="24" spans="1:9" x14ac:dyDescent="0.25">
      <c r="B24" s="19"/>
      <c r="C24" s="19"/>
      <c r="D24" s="20"/>
    </row>
    <row r="25" spans="1:9" x14ac:dyDescent="0.25">
      <c r="B25" s="19"/>
      <c r="C25" s="19"/>
      <c r="D25" s="20"/>
    </row>
    <row r="26" spans="1:9" x14ac:dyDescent="0.25">
      <c r="A26" s="11"/>
      <c r="C26" s="8"/>
      <c r="D26" s="14"/>
    </row>
    <row r="27" spans="1:9" ht="23.25" x14ac:dyDescent="0.25">
      <c r="A27" s="22"/>
      <c r="B27" s="27" t="s">
        <v>36</v>
      </c>
      <c r="C27" s="27" t="s">
        <v>37</v>
      </c>
      <c r="D27" s="27" t="s">
        <v>38</v>
      </c>
      <c r="E27" s="21"/>
      <c r="F27" s="21"/>
    </row>
    <row r="28" spans="1:9" ht="22.5" customHeight="1" x14ac:dyDescent="0.25">
      <c r="A28" s="7"/>
      <c r="B28" s="27">
        <f>VLOOKUP(B11,EmployeeDetails[],5,FALSE)</f>
        <v>36314</v>
      </c>
      <c r="C28" s="26">
        <f>VLOOKUP(B11,EmployeeDetails[],4,FALSE)</f>
        <v>19</v>
      </c>
      <c r="D28" s="26">
        <f>D23*C28</f>
        <v>0</v>
      </c>
      <c r="E28" s="21"/>
      <c r="F28" s="21"/>
    </row>
    <row r="29" spans="1:9" ht="15" customHeight="1" x14ac:dyDescent="0.25"/>
    <row r="30" spans="1:9" x14ac:dyDescent="0.25">
      <c r="A30" s="3"/>
      <c r="E30" s="10" t="s">
        <v>28</v>
      </c>
      <c r="F30" s="44"/>
    </row>
    <row r="31" spans="1:9" ht="33.75" customHeight="1" x14ac:dyDescent="0.25">
      <c r="A31" s="6" t="s">
        <v>39</v>
      </c>
      <c r="B31" s="61"/>
      <c r="C31" s="62"/>
      <c r="D31" s="63"/>
      <c r="E31" s="31">
        <f ca="1">NOW()</f>
        <v>46238.477999768518</v>
      </c>
      <c r="F31" s="45"/>
    </row>
    <row r="32" spans="1:9" ht="35.25" customHeight="1" x14ac:dyDescent="0.25">
      <c r="A32" s="6" t="s">
        <v>40</v>
      </c>
      <c r="B32" s="50"/>
      <c r="C32" s="51"/>
      <c r="D32" s="52"/>
      <c r="E32" s="10"/>
      <c r="F32" s="44"/>
    </row>
    <row r="33" spans="1:6" ht="36.75" customHeight="1" x14ac:dyDescent="0.25">
      <c r="A33" s="23" t="s">
        <v>41</v>
      </c>
      <c r="B33" s="53"/>
      <c r="C33" s="54"/>
      <c r="D33" s="55"/>
      <c r="E33" s="24"/>
      <c r="F33" s="44"/>
    </row>
    <row r="36" spans="1:6" ht="24" x14ac:dyDescent="0.25">
      <c r="B36" s="29"/>
    </row>
  </sheetData>
  <mergeCells count="7">
    <mergeCell ref="B32:D32"/>
    <mergeCell ref="B33:D33"/>
    <mergeCell ref="B11:C11"/>
    <mergeCell ref="B12:C12"/>
    <mergeCell ref="B13:C13"/>
    <mergeCell ref="B23:C23"/>
    <mergeCell ref="B31:D31"/>
  </mergeCells>
  <pageMargins left="0.7" right="0.7" top="0.75" bottom="0.75" header="0.3" footer="0.3"/>
  <pageSetup orientation="portrait" r:id="rId1"/>
  <ignoredErrors>
    <ignoredError sqref="E31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xWindow="638" yWindow="654" count="3">
        <x14:dataValidation type="list" allowBlank="1" showInputMessage="1" showErrorMessage="1" xr:uid="{880E7520-E8C8-4C6C-8360-BD9FC35976BE}">
          <x14:formula1>
            <xm:f>metadata!$G$2:$G$62</xm:f>
          </x14:formula1>
          <xm:sqref>B17:C22</xm:sqref>
        </x14:dataValidation>
        <x14:dataValidation type="list" allowBlank="1" showInputMessage="1" showErrorMessage="1" prompt="Select your name" xr:uid="{D2606927-DEC0-4D75-8189-142CDE68F7A1}">
          <x14:formula1>
            <xm:f>metadata!$A$2:$A$7</xm:f>
          </x14:formula1>
          <xm:sqref>B11:C11</xm:sqref>
        </x14:dataValidation>
        <x14:dataValidation type="list" allowBlank="1" showInputMessage="1" showErrorMessage="1" prompt="select if you take time for lunch _x000a_.5 = 30 mins_x000a_1 = 1 hour" xr:uid="{F72C4F2D-60FE-462E-9BEF-046829280112}">
          <x14:formula1>
            <xm:f>metadata!$I$2:$I$7</xm:f>
          </x14:formula1>
          <xm:sqref>E17:F22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47CB-B449-4B1C-BDBD-C0DBFB1BC6A4}">
  <dimension ref="A1:B18"/>
  <sheetViews>
    <sheetView workbookViewId="0">
      <selection activeCell="B4" sqref="B4"/>
    </sheetView>
  </sheetViews>
  <sheetFormatPr defaultRowHeight="15" x14ac:dyDescent="0.25"/>
  <cols>
    <col min="1" max="1" width="12.5703125" bestFit="1" customWidth="1"/>
    <col min="2" max="2" width="66.42578125" customWidth="1"/>
  </cols>
  <sheetData>
    <row r="1" spans="1:2" ht="15.75" x14ac:dyDescent="0.25">
      <c r="A1" s="35" t="s">
        <v>2</v>
      </c>
      <c r="B1" s="36"/>
    </row>
    <row r="2" spans="1:2" ht="15.75" x14ac:dyDescent="0.25">
      <c r="A2" s="37"/>
      <c r="B2" s="38"/>
    </row>
    <row r="3" spans="1:2" ht="15.75" x14ac:dyDescent="0.25">
      <c r="A3" s="13" t="s">
        <v>3</v>
      </c>
      <c r="B3" s="38" t="s">
        <v>60</v>
      </c>
    </row>
    <row r="4" spans="1:2" ht="15.75" x14ac:dyDescent="0.25">
      <c r="A4" s="37"/>
      <c r="B4" s="38"/>
    </row>
    <row r="5" spans="1:2" ht="15.75" x14ac:dyDescent="0.25">
      <c r="A5" s="32" t="s">
        <v>6</v>
      </c>
      <c r="B5" s="38" t="s">
        <v>7</v>
      </c>
    </row>
    <row r="6" spans="1:2" ht="15.75" x14ac:dyDescent="0.25">
      <c r="A6" s="33"/>
      <c r="B6" s="38" t="s">
        <v>9</v>
      </c>
    </row>
    <row r="7" spans="1:2" ht="15.75" x14ac:dyDescent="0.25">
      <c r="A7" s="33"/>
      <c r="B7" s="38" t="s">
        <v>11</v>
      </c>
    </row>
    <row r="8" spans="1:2" ht="15.75" x14ac:dyDescent="0.25">
      <c r="A8" s="33"/>
      <c r="B8" s="38" t="s">
        <v>12</v>
      </c>
    </row>
    <row r="9" spans="1:2" ht="15.75" x14ac:dyDescent="0.25">
      <c r="A9" s="33"/>
      <c r="B9" s="38" t="s">
        <v>13</v>
      </c>
    </row>
    <row r="10" spans="1:2" ht="15.75" x14ac:dyDescent="0.25">
      <c r="A10" s="33"/>
      <c r="B10" s="38" t="s">
        <v>17</v>
      </c>
    </row>
    <row r="11" spans="1:2" ht="189" x14ac:dyDescent="0.25">
      <c r="A11" s="33"/>
      <c r="B11" s="41" t="s">
        <v>22</v>
      </c>
    </row>
    <row r="12" spans="1:2" ht="15.75" x14ac:dyDescent="0.25">
      <c r="A12" s="33"/>
      <c r="B12" s="39" t="s">
        <v>26</v>
      </c>
    </row>
    <row r="13" spans="1:2" ht="15.75" x14ac:dyDescent="0.25">
      <c r="A13" s="34"/>
      <c r="B13" s="39" t="s">
        <v>27</v>
      </c>
    </row>
    <row r="14" spans="1:2" ht="15.75" x14ac:dyDescent="0.25">
      <c r="A14" s="37"/>
      <c r="B14" s="38"/>
    </row>
    <row r="15" spans="1:2" ht="15.75" x14ac:dyDescent="0.25">
      <c r="A15" s="37"/>
      <c r="B15" s="38"/>
    </row>
    <row r="16" spans="1:2" ht="15.75" x14ac:dyDescent="0.25">
      <c r="A16" s="6" t="s">
        <v>33</v>
      </c>
      <c r="B16" s="38" t="s">
        <v>34</v>
      </c>
    </row>
    <row r="17" spans="1:2" ht="15.75" x14ac:dyDescent="0.25">
      <c r="A17" s="37"/>
      <c r="B17" s="38"/>
    </row>
    <row r="18" spans="1:2" ht="15.75" x14ac:dyDescent="0.25">
      <c r="A18" s="23"/>
      <c r="B18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AA0E-2FE0-4F09-A555-52454775E4DF}">
  <dimension ref="A1:I62"/>
  <sheetViews>
    <sheetView workbookViewId="0">
      <selection activeCell="O16" sqref="O16"/>
    </sheetView>
  </sheetViews>
  <sheetFormatPr defaultRowHeight="15" x14ac:dyDescent="0.25"/>
  <cols>
    <col min="1" max="1" width="27.7109375" customWidth="1"/>
    <col min="2" max="2" width="26.85546875" customWidth="1"/>
    <col min="3" max="3" width="32.5703125" customWidth="1"/>
    <col min="7" max="7" width="25.5703125" customWidth="1"/>
    <col min="9" max="9" width="13.140625" customWidth="1"/>
  </cols>
  <sheetData>
    <row r="1" spans="1:9" ht="15.75" x14ac:dyDescent="0.25">
      <c r="A1" s="9" t="s">
        <v>42</v>
      </c>
      <c r="B1" s="12" t="s">
        <v>43</v>
      </c>
      <c r="C1" s="12" t="s">
        <v>44</v>
      </c>
      <c r="D1" t="s">
        <v>45</v>
      </c>
      <c r="E1" t="s">
        <v>36</v>
      </c>
      <c r="G1" s="12" t="s">
        <v>46</v>
      </c>
      <c r="I1" t="s">
        <v>32</v>
      </c>
    </row>
    <row r="2" spans="1:9" ht="15.75" x14ac:dyDescent="0.25">
      <c r="A2" t="s">
        <v>47</v>
      </c>
      <c r="B2" t="s">
        <v>48</v>
      </c>
      <c r="C2" t="s">
        <v>49</v>
      </c>
      <c r="D2">
        <v>15</v>
      </c>
      <c r="E2">
        <v>30014</v>
      </c>
      <c r="G2" s="18">
        <v>0.25</v>
      </c>
    </row>
    <row r="3" spans="1:9" x14ac:dyDescent="0.25">
      <c r="A3" t="s">
        <v>15</v>
      </c>
      <c r="B3" t="s">
        <v>50</v>
      </c>
      <c r="C3" t="s">
        <v>51</v>
      </c>
      <c r="D3">
        <v>19</v>
      </c>
      <c r="E3">
        <v>36314</v>
      </c>
      <c r="G3" s="17">
        <f>G2+TIME(0,15,0)</f>
        <v>0.26041666666666669</v>
      </c>
      <c r="I3">
        <v>0.5</v>
      </c>
    </row>
    <row r="4" spans="1:9" x14ac:dyDescent="0.25">
      <c r="A4" t="s">
        <v>52</v>
      </c>
      <c r="B4" t="s">
        <v>53</v>
      </c>
      <c r="C4" t="s">
        <v>54</v>
      </c>
      <c r="D4">
        <v>15</v>
      </c>
      <c r="E4">
        <v>30014</v>
      </c>
      <c r="G4" s="17">
        <f t="shared" ref="G4:G62" si="0">G3+TIME(0,15,0)</f>
        <v>0.27083333333333337</v>
      </c>
      <c r="I4">
        <v>1</v>
      </c>
    </row>
    <row r="5" spans="1:9" x14ac:dyDescent="0.25">
      <c r="A5" t="s">
        <v>55</v>
      </c>
      <c r="B5" t="s">
        <v>56</v>
      </c>
      <c r="C5" t="s">
        <v>57</v>
      </c>
      <c r="D5">
        <v>19</v>
      </c>
      <c r="E5">
        <v>30010</v>
      </c>
      <c r="G5" s="17">
        <f t="shared" si="0"/>
        <v>0.28125000000000006</v>
      </c>
      <c r="I5">
        <v>1.5</v>
      </c>
    </row>
    <row r="6" spans="1:9" x14ac:dyDescent="0.25">
      <c r="A6" t="s">
        <v>58</v>
      </c>
      <c r="B6" t="s">
        <v>48</v>
      </c>
      <c r="C6" t="s">
        <v>49</v>
      </c>
      <c r="D6">
        <v>15</v>
      </c>
      <c r="E6">
        <v>30014</v>
      </c>
      <c r="G6" s="17">
        <f t="shared" si="0"/>
        <v>0.29166666666666674</v>
      </c>
      <c r="I6">
        <v>2</v>
      </c>
    </row>
    <row r="7" spans="1:9" x14ac:dyDescent="0.25">
      <c r="A7" t="s">
        <v>59</v>
      </c>
      <c r="B7" t="s">
        <v>56</v>
      </c>
      <c r="C7" t="s">
        <v>51</v>
      </c>
      <c r="D7">
        <v>19</v>
      </c>
      <c r="E7">
        <v>30010</v>
      </c>
      <c r="G7" s="17">
        <f t="shared" si="0"/>
        <v>0.30208333333333343</v>
      </c>
    </row>
    <row r="8" spans="1:9" x14ac:dyDescent="0.25">
      <c r="G8" s="17">
        <f t="shared" si="0"/>
        <v>0.31250000000000011</v>
      </c>
    </row>
    <row r="9" spans="1:9" x14ac:dyDescent="0.25">
      <c r="G9" s="17">
        <f t="shared" si="0"/>
        <v>0.3229166666666668</v>
      </c>
    </row>
    <row r="10" spans="1:9" x14ac:dyDescent="0.25">
      <c r="G10" s="17">
        <f t="shared" si="0"/>
        <v>0.33333333333333348</v>
      </c>
    </row>
    <row r="11" spans="1:9" x14ac:dyDescent="0.25">
      <c r="G11" s="17">
        <f t="shared" si="0"/>
        <v>0.34375000000000017</v>
      </c>
    </row>
    <row r="12" spans="1:9" x14ac:dyDescent="0.25">
      <c r="G12" s="17">
        <f t="shared" si="0"/>
        <v>0.35416666666666685</v>
      </c>
    </row>
    <row r="13" spans="1:9" x14ac:dyDescent="0.25">
      <c r="G13" s="17">
        <f t="shared" si="0"/>
        <v>0.36458333333333354</v>
      </c>
    </row>
    <row r="14" spans="1:9" x14ac:dyDescent="0.25">
      <c r="G14" s="17">
        <f t="shared" si="0"/>
        <v>0.37500000000000022</v>
      </c>
    </row>
    <row r="15" spans="1:9" x14ac:dyDescent="0.25">
      <c r="G15" s="17">
        <f t="shared" si="0"/>
        <v>0.38541666666666691</v>
      </c>
    </row>
    <row r="16" spans="1:9" x14ac:dyDescent="0.25">
      <c r="G16" s="17">
        <f t="shared" si="0"/>
        <v>0.39583333333333359</v>
      </c>
    </row>
    <row r="17" spans="7:7" x14ac:dyDescent="0.25">
      <c r="G17" s="17">
        <f t="shared" si="0"/>
        <v>0.40625000000000028</v>
      </c>
    </row>
    <row r="18" spans="7:7" x14ac:dyDescent="0.25">
      <c r="G18" s="17">
        <f t="shared" si="0"/>
        <v>0.41666666666666696</v>
      </c>
    </row>
    <row r="19" spans="7:7" x14ac:dyDescent="0.25">
      <c r="G19" s="17">
        <f t="shared" si="0"/>
        <v>0.42708333333333365</v>
      </c>
    </row>
    <row r="20" spans="7:7" x14ac:dyDescent="0.25">
      <c r="G20" s="17">
        <f t="shared" si="0"/>
        <v>0.43750000000000033</v>
      </c>
    </row>
    <row r="21" spans="7:7" x14ac:dyDescent="0.25">
      <c r="G21" s="17">
        <f t="shared" si="0"/>
        <v>0.44791666666666702</v>
      </c>
    </row>
    <row r="22" spans="7:7" x14ac:dyDescent="0.25">
      <c r="G22" s="17">
        <f t="shared" si="0"/>
        <v>0.4583333333333337</v>
      </c>
    </row>
    <row r="23" spans="7:7" x14ac:dyDescent="0.25">
      <c r="G23" s="17">
        <f t="shared" si="0"/>
        <v>0.46875000000000039</v>
      </c>
    </row>
    <row r="24" spans="7:7" x14ac:dyDescent="0.25">
      <c r="G24" s="17">
        <f t="shared" si="0"/>
        <v>0.47916666666666707</v>
      </c>
    </row>
    <row r="25" spans="7:7" x14ac:dyDescent="0.25">
      <c r="G25" s="17">
        <f t="shared" si="0"/>
        <v>0.48958333333333376</v>
      </c>
    </row>
    <row r="26" spans="7:7" x14ac:dyDescent="0.25">
      <c r="G26" s="17">
        <f t="shared" si="0"/>
        <v>0.50000000000000044</v>
      </c>
    </row>
    <row r="27" spans="7:7" x14ac:dyDescent="0.25">
      <c r="G27" s="17">
        <f t="shared" si="0"/>
        <v>0.51041666666666707</v>
      </c>
    </row>
    <row r="28" spans="7:7" x14ac:dyDescent="0.25">
      <c r="G28" s="17">
        <f t="shared" si="0"/>
        <v>0.5208333333333337</v>
      </c>
    </row>
    <row r="29" spans="7:7" x14ac:dyDescent="0.25">
      <c r="G29" s="17">
        <f t="shared" si="0"/>
        <v>0.53125000000000033</v>
      </c>
    </row>
    <row r="30" spans="7:7" x14ac:dyDescent="0.25">
      <c r="G30" s="17">
        <f t="shared" si="0"/>
        <v>0.54166666666666696</v>
      </c>
    </row>
    <row r="31" spans="7:7" x14ac:dyDescent="0.25">
      <c r="G31" s="17">
        <f t="shared" si="0"/>
        <v>0.55208333333333359</v>
      </c>
    </row>
    <row r="32" spans="7:7" x14ac:dyDescent="0.25">
      <c r="G32" s="17">
        <f t="shared" si="0"/>
        <v>0.56250000000000022</v>
      </c>
    </row>
    <row r="33" spans="7:7" x14ac:dyDescent="0.25">
      <c r="G33" s="17">
        <f t="shared" si="0"/>
        <v>0.57291666666666685</v>
      </c>
    </row>
    <row r="34" spans="7:7" x14ac:dyDescent="0.25">
      <c r="G34" s="17">
        <f t="shared" si="0"/>
        <v>0.58333333333333348</v>
      </c>
    </row>
    <row r="35" spans="7:7" x14ac:dyDescent="0.25">
      <c r="G35" s="17">
        <f t="shared" si="0"/>
        <v>0.59375000000000011</v>
      </c>
    </row>
    <row r="36" spans="7:7" x14ac:dyDescent="0.25">
      <c r="G36" s="17">
        <f t="shared" si="0"/>
        <v>0.60416666666666674</v>
      </c>
    </row>
    <row r="37" spans="7:7" x14ac:dyDescent="0.25">
      <c r="G37" s="17">
        <f t="shared" si="0"/>
        <v>0.61458333333333337</v>
      </c>
    </row>
    <row r="38" spans="7:7" x14ac:dyDescent="0.25">
      <c r="G38" s="17">
        <f t="shared" si="0"/>
        <v>0.625</v>
      </c>
    </row>
    <row r="39" spans="7:7" x14ac:dyDescent="0.25">
      <c r="G39" s="17">
        <f t="shared" si="0"/>
        <v>0.63541666666666663</v>
      </c>
    </row>
    <row r="40" spans="7:7" x14ac:dyDescent="0.25">
      <c r="G40" s="17">
        <f t="shared" si="0"/>
        <v>0.64583333333333326</v>
      </c>
    </row>
    <row r="41" spans="7:7" x14ac:dyDescent="0.25">
      <c r="G41" s="17">
        <f t="shared" si="0"/>
        <v>0.65624999999999989</v>
      </c>
    </row>
    <row r="42" spans="7:7" x14ac:dyDescent="0.25">
      <c r="G42" s="17">
        <f t="shared" si="0"/>
        <v>0.66666666666666652</v>
      </c>
    </row>
    <row r="43" spans="7:7" x14ac:dyDescent="0.25">
      <c r="G43" s="17">
        <f t="shared" si="0"/>
        <v>0.67708333333333315</v>
      </c>
    </row>
    <row r="44" spans="7:7" x14ac:dyDescent="0.25">
      <c r="G44" s="17">
        <f t="shared" si="0"/>
        <v>0.68749999999999978</v>
      </c>
    </row>
    <row r="45" spans="7:7" x14ac:dyDescent="0.25">
      <c r="G45" s="17">
        <f t="shared" si="0"/>
        <v>0.69791666666666641</v>
      </c>
    </row>
    <row r="46" spans="7:7" x14ac:dyDescent="0.25">
      <c r="G46" s="17">
        <f t="shared" si="0"/>
        <v>0.70833333333333304</v>
      </c>
    </row>
    <row r="47" spans="7:7" x14ac:dyDescent="0.25">
      <c r="G47" s="17">
        <f t="shared" si="0"/>
        <v>0.71874999999999967</v>
      </c>
    </row>
    <row r="48" spans="7:7" x14ac:dyDescent="0.25">
      <c r="G48" s="17">
        <f t="shared" si="0"/>
        <v>0.7291666666666663</v>
      </c>
    </row>
    <row r="49" spans="7:7" x14ac:dyDescent="0.25">
      <c r="G49" s="17">
        <f t="shared" si="0"/>
        <v>0.73958333333333293</v>
      </c>
    </row>
    <row r="50" spans="7:7" x14ac:dyDescent="0.25">
      <c r="G50" s="17">
        <f t="shared" si="0"/>
        <v>0.74999999999999956</v>
      </c>
    </row>
    <row r="51" spans="7:7" x14ac:dyDescent="0.25">
      <c r="G51" s="17">
        <f t="shared" si="0"/>
        <v>0.76041666666666619</v>
      </c>
    </row>
    <row r="52" spans="7:7" x14ac:dyDescent="0.25">
      <c r="G52" s="17">
        <f t="shared" si="0"/>
        <v>0.77083333333333282</v>
      </c>
    </row>
    <row r="53" spans="7:7" x14ac:dyDescent="0.25">
      <c r="G53" s="17">
        <f t="shared" si="0"/>
        <v>0.78124999999999944</v>
      </c>
    </row>
    <row r="54" spans="7:7" x14ac:dyDescent="0.25">
      <c r="G54" s="17">
        <f t="shared" si="0"/>
        <v>0.79166666666666607</v>
      </c>
    </row>
    <row r="55" spans="7:7" x14ac:dyDescent="0.25">
      <c r="G55" s="17">
        <f t="shared" si="0"/>
        <v>0.8020833333333327</v>
      </c>
    </row>
    <row r="56" spans="7:7" x14ac:dyDescent="0.25">
      <c r="G56" s="17">
        <f t="shared" si="0"/>
        <v>0.81249999999999933</v>
      </c>
    </row>
    <row r="57" spans="7:7" x14ac:dyDescent="0.25">
      <c r="G57" s="17">
        <f t="shared" si="0"/>
        <v>0.82291666666666596</v>
      </c>
    </row>
    <row r="58" spans="7:7" x14ac:dyDescent="0.25">
      <c r="G58" s="17">
        <f t="shared" si="0"/>
        <v>0.83333333333333259</v>
      </c>
    </row>
    <row r="59" spans="7:7" x14ac:dyDescent="0.25">
      <c r="G59" s="17">
        <f t="shared" si="0"/>
        <v>0.84374999999999922</v>
      </c>
    </row>
    <row r="60" spans="7:7" x14ac:dyDescent="0.25">
      <c r="G60" s="17">
        <f t="shared" si="0"/>
        <v>0.85416666666666585</v>
      </c>
    </row>
    <row r="61" spans="7:7" x14ac:dyDescent="0.25">
      <c r="G61" s="17">
        <f t="shared" si="0"/>
        <v>0.86458333333333248</v>
      </c>
    </row>
    <row r="62" spans="7:7" x14ac:dyDescent="0.25">
      <c r="G62" s="17">
        <f t="shared" si="0"/>
        <v>0.87499999999999911</v>
      </c>
    </row>
  </sheetData>
  <sheetProtection algorithmName="SHA-512" hashValue="HOvxumCe/Hrv96ihKt+/KRYMaMglrF11yBpjQdHnP0jw3ePIJvbYdP/LzMXPt16J8kyp4jU0um5iHO4Igvt81Q==" saltValue="xHiaOCdqNtpdLx+xoRgyQw==" spinCount="100000" sheet="1" objects="1" scenarios="1"/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F29B51C1F9B46A90BB07BCA95CAC0" ma:contentTypeVersion="17" ma:contentTypeDescription="Create a new document." ma:contentTypeScope="" ma:versionID="0580835baccf7a6f7703fb92694fa814">
  <xsd:schema xmlns:xsd="http://www.w3.org/2001/XMLSchema" xmlns:xs="http://www.w3.org/2001/XMLSchema" xmlns:p="http://schemas.microsoft.com/office/2006/metadata/properties" xmlns:ns1="http://schemas.microsoft.com/sharepoint/v3" xmlns:ns2="d0bc210e-e83b-458e-991f-9940c087c845" xmlns:ns3="696c7454-448a-4ad2-a261-c873eb0cfb0f" targetNamespace="http://schemas.microsoft.com/office/2006/metadata/properties" ma:root="true" ma:fieldsID="4bb4aa90f92f00d432ec688bce06594f" ns1:_="" ns2:_="" ns3:_="">
    <xsd:import namespace="http://schemas.microsoft.com/sharepoint/v3"/>
    <xsd:import namespace="d0bc210e-e83b-458e-991f-9940c087c845"/>
    <xsd:import namespace="696c7454-448a-4ad2-a261-c873eb0cfb0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_x0078_oq0" minOccurs="0"/>
                <xsd:element ref="ns3:Meeting_x0020_Date" minOccurs="0"/>
                <xsd:element ref="ns3:Meeting_x0020_Record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c210e-e83b-458e-991f-9940c087c845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c7454-448a-4ad2-a261-c873eb0cfb0f" elementFormDefault="qualified">
    <xsd:import namespace="http://schemas.microsoft.com/office/2006/documentManagement/types"/>
    <xsd:import namespace="http://schemas.microsoft.com/office/infopath/2007/PartnerControls"/>
    <xsd:element name="_x0078_oq0" ma:index="7" nillable="true" ma:displayName="Page" ma:internalName="_x0078_oq0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astal Research"/>
                    <xsd:enumeration value="Field Trips and School Programs"/>
                    <xsd:enumeration value="Homepage"/>
                    <xsd:enumeration value="Management Commission"/>
                    <xsd:enumeration value="Newsroom"/>
                    <xsd:enumeration value="Published Studies"/>
                    <xsd:enumeration value="Science Camps"/>
                    <xsd:enumeration value="Science Resources"/>
                    <xsd:enumeration value="Stewardship"/>
                    <xsd:enumeration value="Teacher Training"/>
                    <xsd:enumeration value="Visit - Hiking"/>
                    <xsd:enumeration value="Visit - Paddling"/>
                    <xsd:enumeration value="Visit - Plan"/>
                    <xsd:enumeration value="Volunteer"/>
                  </xsd:restriction>
                </xsd:simpleType>
              </xsd:element>
            </xsd:sequence>
          </xsd:extension>
        </xsd:complexContent>
      </xsd:complexType>
    </xsd:element>
    <xsd:element name="Meeting_x0020_Date" ma:index="8" nillable="true" ma:displayName="Meeting Date" ma:description="Only complete this field for meeting materials for the Management Commission." ma:format="DateOnly" ma:internalName="Meeting_x0020_Date">
      <xsd:simpleType>
        <xsd:restriction base="dms:DateTime"/>
      </xsd:simpleType>
    </xsd:element>
    <xsd:element name="Meeting_x0020_Recording" ma:index="10" nillable="true" ma:displayName="Meeting Recording" ma:description="Only complete this field for the Management Commission meetings." ma:format="Hyperlink" ma:internalName="Meeting_x0020_Record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oq0 xmlns="696c7454-448a-4ad2-a261-c873eb0cfb0f"/>
    <Meeting_x0020_Date xmlns="696c7454-448a-4ad2-a261-c873eb0cfb0f" xsi:nil="true"/>
    <PublishingExpirationDate xmlns="http://schemas.microsoft.com/sharepoint/v3" xsi:nil="true"/>
    <PublishingStartDate xmlns="http://schemas.microsoft.com/sharepoint/v3" xsi:nil="true"/>
    <Meeting_x0020_Recording xmlns="696c7454-448a-4ad2-a261-c873eb0cfb0f">
      <Url xsi:nil="true"/>
      <Description xsi:nil="true"/>
    </Meeting_x0020_Recording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Q 1 P t X P r N X 0 q l A A A A 9 g A A A B I A H A B D b 2 5 m a W c v U G F j a 2 F n Z S 5 4 b W w g o h g A K K A U A A A A A A A A A A A A A A A A A A A A A A A A A A A A h Y + x D o I w G I R f h X S n L T U Y J a U M r p K Y E I 1 r U y s 0 w o + h x f J u D j 6 S r y B G U T f H u / s u u b t f b z w b m j q 4 6 M 6 a F l I U Y Y o C D a o 9 G C h T 1 L t j u E C Z 4 B u p T r L U w Q i D T Q Z r U l Q 5 d 0 4 I 8 d 5 j P 8 N t V x J G a U T 2 + b p Q l W 5 k a M A 6 C U q j T + v w v 4 U E 3 7 3 G C I a j O M Z z t s S U k 8 n k u Y E v w M a 9 z / T H 5 K u + d n 2 n h Y Z w W 3 A y S U 7 e H 8 Q D U E s D B B Q A A g A I A E N T 7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U + 1 c K I p H u A 4 A A A A R A A A A E w A c A E Z v c m 1 1 b G F z L 1 N l Y 3 R p b 2 4 x L m 0 g o h g A K K A U A A A A A A A A A A A A A A A A A A A A A A A A A A A A K 0 5 N L s n M z 1 M I h t C G 1 g B Q S w E C L Q A U A A I A C A B D U + 1 c + s 1 f S q U A A A D 2 A A A A E g A A A A A A A A A A A A A A A A A A A A A A Q 2 9 u Z m l n L 1 B h Y 2 t h Z 2 U u e G 1 s U E s B A i 0 A F A A C A A g A Q 1 P t X A / K 6 a u k A A A A 6 Q A A A B M A A A A A A A A A A A A A A A A A 8 Q A A A F t D b 2 5 0 Z W 5 0 X 1 R 5 c G V z X S 5 4 b W x Q S w E C L Q A U A A I A C A B D U +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3 M u z 2 G + z E i t C / X y d q s o X g A A A A A C A A A A A A A Q Z g A A A A E A A C A A A A A y s 2 a N S E / M E 2 g 2 J e t b p d 3 N y O r N c X z g e 8 g T m c H p v E W C u A A A A A A O g A A A A A I A A C A A A A C a E L G 3 g Q o k r e 4 R H r B a Z J R m i x p 9 p Y o J Z B L i i t N u w O S 4 P l A A A A C I H 6 x M a F + M L Z 2 6 x J N v 3 X U w e E 2 T f t L w t T Z n T j s s y 4 C A K V B n U o 4 I 2 s K 7 8 T M d G h I 3 w L S y j O o i G g P K f v P L F H f m i W r A A Y a + P 4 T S k N 8 / 1 f L V 6 6 Z + e 0 A A A A A U R 0 f I G k e B j N u 0 C k W p b R J K f c t u P 7 R N b s 1 T k 0 z / F j 0 U e V i O z L 5 T + / j R R u h e 1 k H b M C v m L A z N j K b E G a 9 L p 3 p K p 0 h m < / D a t a M a s h u p > 
</file>

<file path=customXml/itemProps1.xml><?xml version="1.0" encoding="utf-8"?>
<ds:datastoreItem xmlns:ds="http://schemas.openxmlformats.org/officeDocument/2006/customXml" ds:itemID="{C9C78587-5FC0-428B-95F1-0446E24D58F5}"/>
</file>

<file path=customXml/itemProps2.xml><?xml version="1.0" encoding="utf-8"?>
<ds:datastoreItem xmlns:ds="http://schemas.openxmlformats.org/officeDocument/2006/customXml" ds:itemID="{24323BD9-21E5-4307-A9B2-4657FE19F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BA9157-8D47-4456-ACC6-D7D8B4B76FDC}">
  <ds:schemaRefs>
    <ds:schemaRef ds:uri="http://purl.org/dc/terms/"/>
    <ds:schemaRef ds:uri="http://www.w3.org/XML/1998/namespace"/>
    <ds:schemaRef ds:uri="http://schemas.microsoft.com/office/2006/documentManagement/types"/>
    <ds:schemaRef ds:uri="af9495c2-2e8e-446f-a7aa-866bfcd74d20"/>
    <ds:schemaRef ds:uri="http://purl.org/dc/elements/1.1/"/>
    <ds:schemaRef ds:uri="http://schemas.microsoft.com/office/infopath/2007/PartnerControls"/>
    <ds:schemaRef ds:uri="00e5debb-f476-4c51-abcf-e65e9656a5ba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9C76442-AE22-429C-B02C-553B3978788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Timesheet</vt:lpstr>
      <vt:lpstr>Instructions</vt:lpstr>
      <vt:lpstr>metadata</vt:lpstr>
      <vt:lpstr>Timesheet!Print_Area</vt:lpstr>
    </vt:vector>
  </TitlesOfParts>
  <Manager/>
  <Company>Oregon Department of State Lands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 Timesheet</dc:title>
  <dc:subject/>
  <dc:creator>GRAVE Veronica * DSL</dc:creator>
  <cp:keywords/>
  <dc:description/>
  <cp:lastModifiedBy>GRAVE Veronica * DSL</cp:lastModifiedBy>
  <cp:revision/>
  <cp:lastPrinted>2026-08-04T18:28:15Z</cp:lastPrinted>
  <dcterms:created xsi:type="dcterms:W3CDTF">2026-07-13T15:47:14Z</dcterms:created>
  <dcterms:modified xsi:type="dcterms:W3CDTF">2026-08-04T18:29:01Z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0x01010000BF29B51C1F9B46A90BB07BCA95CAC0</vt:lpwstr>
  </property>
  <property fmtid="{D5CDD505-2E9C-101B-9397-08002B2CF9AE}" pid="3" name="MediaServiceImageTags">
    <vt:lpwstr/>
  </property>
</Properties>
</file>