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tateoforegon-my.sharepoint.com/personal/scott_emry_das_oregon_gov/Documents/Documents/ASCIO/01 - IT Governance/"/>
    </mc:Choice>
  </mc:AlternateContent>
  <xr:revisionPtr revIDLastSave="1" documentId="8_{EFF37B59-AC20-40E0-870F-283716F063D1}" xr6:coauthVersionLast="47" xr6:coauthVersionMax="47" xr10:uidLastSave="{79BA2CD8-D43B-41DC-934C-5D72367D39FC}"/>
  <bookViews>
    <workbookView xWindow="-24840" yWindow="1185" windowWidth="23850" windowHeight="15240" xr2:uid="{903443CC-6660-4F0B-91F6-C8F55C4B19A2}"/>
  </bookViews>
  <sheets>
    <sheet name="Instructions" sheetId="1" r:id="rId1"/>
    <sheet name="Assessment" sheetId="2" r:id="rId2"/>
    <sheet name="Results" sheetId="3" r:id="rId3"/>
    <sheet name="Validation" sheetId="4" state="hidden" r:id="rId4"/>
  </sheets>
  <definedNames>
    <definedName name="Assessment">Validation!$A$2:$A$4</definedName>
    <definedName name="_xlnm.Print_Area" localSheetId="1">Assessment!$A$1:$F$56</definedName>
    <definedName name="_xlnm.Print_Area" localSheetId="2">Results!$A$1:$M$18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4" l="1"/>
  <c r="L7" i="4" s="1"/>
  <c r="H10" i="4"/>
  <c r="G10" i="4"/>
  <c r="F10" i="4"/>
  <c r="E10" i="4"/>
  <c r="D10" i="4"/>
  <c r="I10" i="4" s="1"/>
  <c r="I12" i="4" s="1"/>
  <c r="F9" i="4"/>
  <c r="H8" i="4"/>
  <c r="F8" i="4"/>
  <c r="H7" i="4"/>
  <c r="F7" i="4"/>
  <c r="D7" i="4"/>
  <c r="H6" i="4"/>
  <c r="G6" i="4"/>
  <c r="F6" i="4"/>
  <c r="E6" i="4"/>
  <c r="D6" i="4"/>
  <c r="H5" i="4"/>
  <c r="G5" i="4"/>
  <c r="F5" i="4"/>
  <c r="E5" i="4"/>
  <c r="D5" i="4"/>
  <c r="H4" i="4"/>
  <c r="G4" i="4"/>
  <c r="F4" i="4"/>
  <c r="E4" i="4"/>
  <c r="D4" i="4"/>
  <c r="H3" i="4"/>
  <c r="G3" i="4"/>
  <c r="F3" i="4"/>
  <c r="E3" i="4"/>
  <c r="D3" i="4"/>
  <c r="H2" i="4"/>
  <c r="G2" i="4"/>
  <c r="F2" i="4"/>
  <c r="E2" i="4"/>
  <c r="D2" i="4"/>
  <c r="C4" i="3"/>
  <c r="L5" i="4" l="1"/>
  <c r="M5" i="4" s="1"/>
  <c r="L6" i="4"/>
  <c r="M6" i="4" s="1"/>
  <c r="M7" i="4"/>
  <c r="L2" i="4"/>
  <c r="M2" i="4" s="1"/>
  <c r="J4" i="3" s="1"/>
  <c r="L3" i="4"/>
  <c r="M3" i="4" s="1"/>
  <c r="L4" i="4"/>
  <c r="M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EMRY Scott * DAS</author>
  </authors>
  <commentList>
    <comment ref="B9" authorId="0" shapeId="0" xr:uid="{3C000BBA-39E4-42E2-83AF-BC99E650C919}">
      <text>
        <r>
          <rPr>
            <b/>
            <i/>
            <sz val="9"/>
            <color indexed="81"/>
            <rFont val="Tahoma"/>
            <family val="2"/>
          </rPr>
          <t>(Senior management engages IT in strategic decisions about governance, enabling IT to add value in key decisions.)</t>
        </r>
      </text>
    </comment>
    <comment ref="B10" authorId="0" shapeId="0" xr:uid="{23382F49-07B0-4C8A-BAAE-CB257C0AA776}">
      <text>
        <r>
          <rPr>
            <b/>
            <i/>
            <sz val="9"/>
            <color indexed="81"/>
            <rFont val="Tahoma"/>
            <family val="2"/>
          </rPr>
          <t>(Strategic goals and objectives of the organization should drive operational objectives and targets)</t>
        </r>
      </text>
    </comment>
    <comment ref="B11" authorId="0" shapeId="0" xr:uid="{B7301D2C-9FB2-452E-87D8-0A2DCE9ADBD9}">
      <text>
        <r>
          <rPr>
            <b/>
            <i/>
            <sz val="9"/>
            <color indexed="81"/>
            <rFont val="Tahoma"/>
            <family val="2"/>
          </rPr>
          <t>(IT Steering Committee, IT Investment Committee, IT Policy)</t>
        </r>
      </text>
    </comment>
    <comment ref="B12" authorId="0" shapeId="0" xr:uid="{E278D36A-B400-4C1B-A39D-F6D76E0ECC72}">
      <text>
        <r>
          <rPr>
            <b/>
            <i/>
            <sz val="9"/>
            <color indexed="81"/>
            <rFont val="Tahoma"/>
            <family val="2"/>
          </rPr>
          <t>(IT Strategic Plan, IT Standards)</t>
        </r>
      </text>
    </comment>
    <comment ref="B13" authorId="0" shapeId="0" xr:uid="{CAC6DF35-1012-4A65-B3F8-C7E07E410A9A}">
      <text>
        <r>
          <rPr>
            <b/>
            <i/>
            <sz val="9"/>
            <color indexed="81"/>
            <rFont val="Tahoma"/>
            <family val="2"/>
          </rPr>
          <t>(Agency leaders meet with the CIO/Technical Lead to ensure objectives are achieved)</t>
        </r>
      </text>
    </comment>
    <comment ref="B14" authorId="0" shapeId="0" xr:uid="{9C74E13F-7758-4FAE-8EDD-CEE9D7D2D944}">
      <text>
        <r>
          <rPr>
            <b/>
            <i/>
            <sz val="9"/>
            <color indexed="81"/>
            <rFont val="Tahoma"/>
            <family val="2"/>
          </rPr>
          <t>(Committee Charters, Performance Measures)</t>
        </r>
      </text>
    </comment>
    <comment ref="B19" authorId="0" shapeId="0" xr:uid="{D9AF4EE1-8DB2-4AAB-9C6D-BD68F286F40F}">
      <text>
        <r>
          <rPr>
            <b/>
            <i/>
            <sz val="9"/>
            <color indexed="81"/>
            <rFont val="Tahoma"/>
            <family val="2"/>
          </rPr>
          <t>(Agency Policy for IT)</t>
        </r>
      </text>
    </comment>
    <comment ref="B20" authorId="0" shapeId="0" xr:uid="{2C138A83-747D-4C83-95F9-FA8A62587C67}">
      <text>
        <r>
          <rPr>
            <b/>
            <i/>
            <sz val="9"/>
            <color indexed="81"/>
            <rFont val="Tahoma"/>
            <family val="2"/>
          </rPr>
          <t>(Accountabilities are documented in Policy and governance)</t>
        </r>
      </text>
    </comment>
    <comment ref="B21" authorId="0" shapeId="0" xr:uid="{C5162B22-9463-4A8A-B861-03B3D8B18249}">
      <text>
        <r>
          <rPr>
            <b/>
            <i/>
            <sz val="9"/>
            <color indexed="81"/>
            <rFont val="Tahoma"/>
            <family val="2"/>
          </rPr>
          <t>(Business Strategy)</t>
        </r>
      </text>
    </comment>
    <comment ref="B22" authorId="0" shapeId="0" xr:uid="{05E4C1C2-78E3-472A-8CDD-5820504D5E0A}">
      <text>
        <r>
          <rPr>
            <b/>
            <i/>
            <sz val="9"/>
            <color indexed="81"/>
            <rFont val="Tahoma"/>
            <family val="2"/>
          </rPr>
          <t>(IT Balanced Scorecard, Service Level Oversight)</t>
        </r>
      </text>
    </comment>
    <comment ref="B23" authorId="0" shapeId="0" xr:uid="{792B2C32-F15A-41AD-BB34-58D68C0C147E}">
      <text>
        <r>
          <rPr>
            <b/>
            <i/>
            <sz val="9"/>
            <color indexed="81"/>
            <rFont val="Tahoma"/>
            <family val="2"/>
          </rPr>
          <t>(IT Resource Plan, Skills Assessment)</t>
        </r>
      </text>
    </comment>
    <comment ref="B28" authorId="0" shapeId="0" xr:uid="{D20CBB42-FF29-49A3-B78D-0A305B3DD4D9}">
      <text>
        <r>
          <rPr>
            <b/>
            <i/>
            <sz val="9"/>
            <color indexed="81"/>
            <rFont val="Tahoma"/>
            <family val="2"/>
          </rPr>
          <t>(Defined Inclusion and reliance mitigates missed opportunities, lower return on IT investments and business risks)</t>
        </r>
      </text>
    </comment>
    <comment ref="B29" authorId="0" shapeId="0" xr:uid="{94CA10B2-BAF8-4E85-A7B6-A3ACBCA47D97}">
      <text>
        <r>
          <rPr>
            <b/>
            <i/>
            <sz val="9"/>
            <color indexed="81"/>
            <rFont val="Tahoma"/>
            <family val="2"/>
          </rPr>
          <t>(The IT strategy is documented and updated frequently to incorporate feedback from stakeholders.)</t>
        </r>
      </text>
    </comment>
    <comment ref="B30" authorId="0" shapeId="0" xr:uid="{E9734AF9-AABE-4B6E-9140-92BB185A3BA9}">
      <text>
        <r>
          <rPr>
            <b/>
            <i/>
            <sz val="9"/>
            <color indexed="81"/>
            <rFont val="Tahoma"/>
            <family val="2"/>
          </rPr>
          <t>(Measures incorporated within IT Strategic Plan)</t>
        </r>
      </text>
    </comment>
    <comment ref="B31" authorId="0" shapeId="0" xr:uid="{4556E1D5-C436-456F-8C9C-E80D00364576}">
      <text>
        <r>
          <rPr>
            <b/>
            <i/>
            <sz val="9"/>
            <color indexed="81"/>
            <rFont val="Tahoma"/>
            <family val="2"/>
          </rPr>
          <t>(Performance indicators are defined, including metrics and benchmarks)</t>
        </r>
      </text>
    </comment>
    <comment ref="B32" authorId="0" shapeId="0" xr:uid="{ED845974-35BD-4A60-A029-5DA7DFC0BACA}">
      <text>
        <r>
          <rPr>
            <b/>
            <i/>
            <sz val="9"/>
            <color indexed="81"/>
            <rFont val="Tahoma"/>
            <family val="2"/>
          </rPr>
          <t>(Financial data related to IT investments is captured and reported to stakeholders to aide decision making)</t>
        </r>
      </text>
    </comment>
    <comment ref="B33" authorId="0" shapeId="0" xr:uid="{F8AE4B7D-E0B2-4ED9-AB8C-027323AAD22F}">
      <text>
        <r>
          <rPr>
            <b/>
            <i/>
            <sz val="9"/>
            <color indexed="81"/>
            <rFont val="Tahoma"/>
            <family val="2"/>
          </rPr>
          <t>(Investing feedback loop based on Project Management best practice)</t>
        </r>
      </text>
    </comment>
    <comment ref="B34" authorId="0" shapeId="0" xr:uid="{813DBAD0-3DB4-4FEC-BC90-ED5C54B3BC63}">
      <text>
        <r>
          <rPr>
            <b/>
            <i/>
            <sz val="9"/>
            <color indexed="81"/>
            <rFont val="Tahoma"/>
            <family val="2"/>
          </rPr>
          <t>(IT investments, resources, and priorities are aligned with business objectives)</t>
        </r>
        <r>
          <rPr>
            <sz val="9"/>
            <color indexed="81"/>
            <rFont val="Tahoma"/>
            <family val="2"/>
          </rPr>
          <t xml:space="preserve">
</t>
        </r>
      </text>
    </comment>
    <comment ref="B35" authorId="0" shapeId="0" xr:uid="{3DF62D53-AA0E-48AE-AD83-EF7B8FD76C22}">
      <text>
        <r>
          <rPr>
            <b/>
            <i/>
            <sz val="9"/>
            <color indexed="81"/>
            <rFont val="Tahoma"/>
            <family val="2"/>
          </rPr>
          <t>(Skills and accountabilities are matched by depth of relevant experience)</t>
        </r>
      </text>
    </comment>
    <comment ref="B40" authorId="0" shapeId="0" xr:uid="{8813984D-7AF4-4FB8-BCBF-B07FD92DDD95}">
      <text>
        <r>
          <rPr>
            <b/>
            <i/>
            <sz val="9"/>
            <color indexed="81"/>
            <rFont val="Tahoma"/>
            <family val="2"/>
          </rPr>
          <t>(Processes are in place to review key performance metrics and correct items falling below reasonable levels.)</t>
        </r>
      </text>
    </comment>
    <comment ref="B41" authorId="0" shapeId="0" xr:uid="{23B3EDAA-E1A8-43E2-84BA-85B6117ADEF4}">
      <text>
        <r>
          <rPr>
            <b/>
            <i/>
            <sz val="9"/>
            <color indexed="81"/>
            <rFont val="Tahoma"/>
            <family val="2"/>
          </rPr>
          <t>(Financial reporting defined with sufficient detail to allow drill-down and cost analysis)</t>
        </r>
      </text>
    </comment>
    <comment ref="B42" authorId="0" shapeId="0" xr:uid="{8948D741-BFD1-4BE7-8092-AE9756F4F891}">
      <text>
        <r>
          <rPr>
            <b/>
            <i/>
            <sz val="9"/>
            <color indexed="81"/>
            <rFont val="Tahoma"/>
            <family val="2"/>
          </rPr>
          <t>(Benchmark comparisons of results in order to assess agency's overall effective and efficiency use of resources)</t>
        </r>
      </text>
    </comment>
    <comment ref="B43" authorId="0" shapeId="0" xr:uid="{9418D0B4-F515-4766-BB6E-DF276B2E1AC3}">
      <text>
        <r>
          <rPr>
            <b/>
            <i/>
            <sz val="9"/>
            <color indexed="81"/>
            <rFont val="Tahoma"/>
            <family val="2"/>
          </rPr>
          <t>(Defined measures of performance linked to accountabilities)</t>
        </r>
      </text>
    </comment>
    <comment ref="B44" authorId="0" shapeId="0" xr:uid="{FD948046-7ECC-43AE-ABC4-73B1253B1FDB}">
      <text>
        <r>
          <rPr>
            <b/>
            <i/>
            <sz val="9"/>
            <color indexed="81"/>
            <rFont val="Tahoma"/>
            <family val="2"/>
          </rPr>
          <t>(Performance management activities consider both internal and third-party IT activities.)</t>
        </r>
      </text>
    </comment>
    <comment ref="B49" authorId="0" shapeId="0" xr:uid="{B0551D65-58EE-407A-AFEA-BE9674FB2742}">
      <text>
        <r>
          <rPr>
            <b/>
            <i/>
            <sz val="9"/>
            <color indexed="81"/>
            <rFont val="Tahoma"/>
            <family val="2"/>
          </rPr>
          <t>(Accurate, integrated and transparent data drives confident, proactive decisions and supports a solid risk management foundation)</t>
        </r>
      </text>
    </comment>
    <comment ref="B50" authorId="0" shapeId="0" xr:uid="{82BD219A-3EC7-41FC-8B72-5CB1082A6397}">
      <text>
        <r>
          <rPr>
            <b/>
            <i/>
            <sz val="9"/>
            <color indexed="81"/>
            <rFont val="Tahoma"/>
            <family val="2"/>
          </rPr>
          <t>(Asset registry exists and continuously identifies the areas of greatest risk.)</t>
        </r>
      </text>
    </comment>
    <comment ref="B51" authorId="0" shapeId="0" xr:uid="{3252562B-60EE-4A9A-A095-E663CEEBD1EB}">
      <text>
        <r>
          <rPr>
            <b/>
            <i/>
            <sz val="9"/>
            <color indexed="81"/>
            <rFont val="Tahoma"/>
            <family val="2"/>
          </rPr>
          <t>(Classification, use, origin, and location of information is reliably governed for business decisions and prevention of loss)</t>
        </r>
        <r>
          <rPr>
            <sz val="9"/>
            <color indexed="81"/>
            <rFont val="Tahoma"/>
            <family val="2"/>
          </rPr>
          <t xml:space="preserve">
</t>
        </r>
      </text>
    </comment>
    <comment ref="B52" authorId="0" shapeId="0" xr:uid="{5462D4BE-DC52-4B27-90B7-0169B312A3F4}">
      <text>
        <r>
          <rPr>
            <b/>
            <i/>
            <sz val="9"/>
            <color indexed="81"/>
            <rFont val="Tahoma"/>
            <family val="2"/>
          </rPr>
          <t>(Asset classification determines level of control required for handling and use)</t>
        </r>
      </text>
    </comment>
    <comment ref="B53" authorId="0" shapeId="0" xr:uid="{28449400-1772-4378-ADC8-0ACB9C46EFA8}">
      <text>
        <r>
          <rPr>
            <b/>
            <i/>
            <sz val="9"/>
            <color indexed="81"/>
            <rFont val="Tahoma"/>
            <family val="2"/>
          </rPr>
          <t>(Formalized strategies for providing structure and oversight governance, as well as information management)</t>
        </r>
      </text>
    </comment>
    <comment ref="B54" authorId="0" shapeId="0" xr:uid="{B900CE5E-EA3F-46D9-BE0D-4355422AA12D}">
      <text>
        <r>
          <rPr>
            <b/>
            <i/>
            <sz val="9"/>
            <color indexed="81"/>
            <rFont val="Tahoma"/>
            <family val="2"/>
          </rPr>
          <t>(The organization provides oversight of IT risk management and control activities)</t>
        </r>
      </text>
    </comment>
    <comment ref="B55" authorId="0" shapeId="0" xr:uid="{A16199BE-0FC3-4D0E-885E-AD996D45D3E0}">
      <text>
        <r>
          <rPr>
            <b/>
            <i/>
            <sz val="9"/>
            <color indexed="81"/>
            <rFont val="Tahoma"/>
            <family val="2"/>
          </rPr>
          <t>(IT risk must be broadly defined as a business risk associated with the ownership, operation, and adoption of institutional IT systems)</t>
        </r>
      </text>
    </comment>
  </commentList>
</comments>
</file>

<file path=xl/sharedStrings.xml><?xml version="1.0" encoding="utf-8"?>
<sst xmlns="http://schemas.openxmlformats.org/spreadsheetml/2006/main" count="125" uniqueCount="99">
  <si>
    <t>IT GOVERNANCE MATURITY ASSESSMENT</t>
  </si>
  <si>
    <t>Table of Contents</t>
  </si>
  <si>
    <t>Tab No.</t>
  </si>
  <si>
    <t>Section</t>
  </si>
  <si>
    <t>Instructions - This Page</t>
  </si>
  <si>
    <t>Assessment - Scoring tool used by the Agency</t>
  </si>
  <si>
    <t>Results - Maturity Level Assessment</t>
  </si>
  <si>
    <r>
      <rPr>
        <b/>
        <sz val="11"/>
        <color theme="1"/>
        <rFont val="Arial"/>
        <family val="2"/>
      </rPr>
      <t>Instructions:</t>
    </r>
    <r>
      <rPr>
        <sz val="11"/>
        <color theme="1"/>
        <rFont val="Arial"/>
        <family val="2"/>
      </rPr>
      <t xml:space="preserve">  Provide a response indicator in the column titled "Assessment" based on the descriptions below. Use the "Comment" section to denote controls, artifacts, or other means that demonstrate the response accurately represents the agency's ability to govern Information Technology risks and investments. Additional information and clarification provide in the red-Notes flag in the "Question" fields. </t>
    </r>
  </si>
  <si>
    <t>Assessment</t>
  </si>
  <si>
    <t>Yes</t>
  </si>
  <si>
    <t>The agency fully meets the intent of the IT Governance control objective and results are open for review</t>
  </si>
  <si>
    <t>Partial</t>
  </si>
  <si>
    <t>The agency partially meets the intent of the IT Governance control objective, and recognizes the need for improvement, or formal accepts the resulting operational risks</t>
  </si>
  <si>
    <t>No</t>
  </si>
  <si>
    <t>The agency is unable to demonstrate the ability to meet the IT Governance Control objective leaving open the need to mitigate the associated risk</t>
  </si>
  <si>
    <t>AGENCY:</t>
  </si>
  <si>
    <t>DATE:</t>
  </si>
  <si>
    <t>1. ORGANIZATIONAL AND GOVERNANCE STRUCTURES</t>
  </si>
  <si>
    <t>The following questions will help the internal auditor gain an understanding of the degree or presence of IT governance:</t>
  </si>
  <si>
    <t>Control Objective: Organizational structures should include clear lines of reporting and role responsibilities.</t>
  </si>
  <si>
    <t>Question</t>
  </si>
  <si>
    <t>Comments</t>
  </si>
  <si>
    <t>Risk</t>
  </si>
  <si>
    <t>Control</t>
  </si>
  <si>
    <t>Is there a full-time CIO/Technical Lead in place, and is this function a member of the senior management team?</t>
  </si>
  <si>
    <t>Accountability is not clearly defined, resulting in lack of transparency of IT costs, processes, projects, and services.</t>
  </si>
  <si>
    <t>The strategic goals and objectives of the organization should drive operational objectives and targets, and responsibility for objective achievement should be placed on IT leader to promote clear accountability.</t>
  </si>
  <si>
    <t>Is the structure of the agency and its operational components clearly organized such that the IT function can efficiently and effectively help enable the achievement of the organization’s objectives?</t>
  </si>
  <si>
    <t>Lack of empowerment or accountability resulting in potential lost opportunities for innovation and collaboration.</t>
  </si>
  <si>
    <t>IT and business unit leaders should be empowered to manage resources within their area of responsibility, enabling them to manage toward expected performance targets.</t>
  </si>
  <si>
    <t>Are decision-making bodies in place to enable alignment of organizational needs with IT services, and do they have adequate empowerment and accountability?</t>
  </si>
  <si>
    <t>Are organizational needs and IT service requirements defined in strategic and tactical plans, and monitored?</t>
  </si>
  <si>
    <t>Does the CIO/Technical Lead and senior management meet and discuss progress on plans on a regular basis?</t>
  </si>
  <si>
    <t>Are roles and responsibilities clearly defined and communicated, and are organization leaders empowered and held accountable for results?</t>
  </si>
  <si>
    <t>Senior management does not understand the basic relationship of IT and business objectives, which can result in ineffective allocation of resources to strategic initiatives and/or poor understanding of overall IT costs and their input to ROI cases.</t>
  </si>
  <si>
    <t>Roles and responsibilities should provide mechanisms to link the use of IT to the overall strategies and goals of the organization.</t>
  </si>
  <si>
    <t>2. EXECUTIVE AND LEADERSHIP SUPPORT</t>
  </si>
  <si>
    <t>The following questions will help assess the degree to which the IT function is integrated into the organization:</t>
  </si>
  <si>
    <t>Does senior management have clearly defined and communicated roles and responsibilities for the IT function with respect to the organizational achievement of strategic and tactical goals?</t>
  </si>
  <si>
    <t>Are the roles and responsibilities of the CIO/Technology Lead clearly defined and communicated?</t>
  </si>
  <si>
    <t>Does the organization recognize in its strategy that the IT function is a significant contributor in enabling the achievement of goals, as well as supporting the organization on a day-to-day basis?</t>
  </si>
  <si>
    <t>Does the CIO/Technology Lead meet with the board and the senior management team on a regular basis to discuss IT service delivery related to strategic and tactical plans?</t>
  </si>
  <si>
    <t>Does IT have adequate funding to meet the organization’s needs?</t>
  </si>
  <si>
    <t>3. STRATEGIC AND OPERATIONAL PLANNING</t>
  </si>
  <si>
    <t>Assessment of how well strategic performance management has been implemented by senior management by asking the following questions:</t>
  </si>
  <si>
    <t>Does the agency Director and senior management view IT as a strategic organizational partner?</t>
  </si>
  <si>
    <t>Does the strategic plan of the organization include how IT is required to support and enable value creation?</t>
  </si>
  <si>
    <t>Is the strategic plan supported by individual tactical operating plans that take into account IT requirements and deliverables?</t>
  </si>
  <si>
    <t>Are key performance indicators (KPIs) used by senior management to measure and monitor the effectiveness of the IT function?</t>
  </si>
  <si>
    <t>Are strategic IT investment decisions based on accurate cost benefit analyses and evaluated after implementation to determine whether the projected ROI has been realized?</t>
  </si>
  <si>
    <t>Are lessons learned factored into future IT investment decisions?</t>
  </si>
  <si>
    <t>Is the IT organization structured effectively relative to the size and composition of the organization?</t>
  </si>
  <si>
    <t>Are the CIO and IT leadership qualified and experienced?</t>
  </si>
  <si>
    <t>4. SERVICE DELIVERY MEASUREMENT</t>
  </si>
  <si>
    <t>Assessment of how well financial management of IT is functioning by asking the following questions:</t>
  </si>
  <si>
    <t>Does the senior management have a clear understanding of IT costs and how they contribute to the achievement of the organization’s strategic objectives?</t>
  </si>
  <si>
    <t xml:space="preserve">Do leaders of the organization measure IT value and deliverables? </t>
  </si>
  <si>
    <t>Are IT costs compare to other comparable organizations?</t>
  </si>
  <si>
    <t>Is CIO/Technical Lead performance measured by financial and nonfinancial data?</t>
  </si>
  <si>
    <t>Are there sourcing arrangements in place, and are they measured and monitored?</t>
  </si>
  <si>
    <t>5. IT ORGANIZATION AND RISK MANAGEMENT</t>
  </si>
  <si>
    <t>Assessment of the IT governance environment by asking the following questions:</t>
  </si>
  <si>
    <t>Are organizational processes automated and workflows integrated?</t>
  </si>
  <si>
    <t>Are the mission critical applications formally known and have an associated lifecycle plan?</t>
  </si>
  <si>
    <t>Is data standardized and easily shared across applications (and the IT infrastructure)?</t>
  </si>
  <si>
    <t>Are there standard IT hardware, software, and service procurement policies, procedures, and controls in place?</t>
  </si>
  <si>
    <t>Are IT management processes mature, and are recognized frameworks used (e.g., COBIT, ITIL, ISO)?</t>
  </si>
  <si>
    <t>Are risks managed in relation to meeting organizational needs, security, and compliance requirements?</t>
  </si>
  <si>
    <t>Is the strategic importance of IT risk management defined?</t>
  </si>
  <si>
    <t>Agency:</t>
  </si>
  <si>
    <t>Assessed Level:</t>
  </si>
  <si>
    <t>Level 5</t>
  </si>
  <si>
    <t>Optimizing</t>
  </si>
  <si>
    <t>The agency is focused on continuous improvement.</t>
  </si>
  <si>
    <t>The agency achieves its purpose, is well defined, its performance is measured to improve performance and continuous improvement is pursued.</t>
  </si>
  <si>
    <t>Level 4</t>
  </si>
  <si>
    <t>Quantitative</t>
  </si>
  <si>
    <t>The agency is data driven, with quantitative performance improvement.</t>
  </si>
  <si>
    <t>The agency achieves its purpose, is well defined, and its performance is (quantitatively) measured.</t>
  </si>
  <si>
    <t>Level 3</t>
  </si>
  <si>
    <t>Defined</t>
  </si>
  <si>
    <t>Agency-wide standards provide guidance across the enterprise.</t>
  </si>
  <si>
    <t>The agency achieves its purpose in a much more organized way using organizational assets. Processes typically are well defined.</t>
  </si>
  <si>
    <t>Level 2</t>
  </si>
  <si>
    <t>Managed</t>
  </si>
  <si>
    <t>Planning and performance measurement take place, although not yet in a standardized way</t>
  </si>
  <si>
    <t>The agency achieves its purpose through the application of a basic, yet complete, set of activities that can be characterized as performed.</t>
  </si>
  <si>
    <t>Level 1</t>
  </si>
  <si>
    <t>Initial</t>
  </si>
  <si>
    <t>Work is completed, but the full goal and intent of the focus area are not yet achieved.</t>
  </si>
  <si>
    <t>The agency more or less achieves its purpose through the application of an incomplete set of activities that can be characterized as initial or intuitive—not very organized.</t>
  </si>
  <si>
    <t>Level 0</t>
  </si>
  <si>
    <t>Incomplete</t>
  </si>
  <si>
    <t>Work may or may not be completed toward achieving the purpose of governance and management objectives in the focus area.</t>
  </si>
  <si>
    <t>Lack of any basic capability. Incomplete approach to address governance and management purpose. May or may not be meeting the intent of any process practices.</t>
  </si>
  <si>
    <t>Threshold</t>
  </si>
  <si>
    <t>Total</t>
  </si>
  <si>
    <t>Max.</t>
  </si>
  <si>
    <t>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</si>
</sst>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Arial"/>
      <family val="2"/>
    </font>
    <font>
      <sz val="12"/>
      <color theme="1"/>
      <name val="Calibri"/>
      <family val="2"/>
      <scheme val="minor"/>
    </font>
    <font>
      <sz val="18"/>
      <color theme="1"/>
      <name val="Calibri"/>
      <family val="2"/>
      <scheme val="minor"/>
    </font>
    <font>
      <sz val="20"/>
      <color theme="1"/>
      <name val="Calibri"/>
      <family val="2"/>
      <scheme val="minor"/>
    </font>
    <font>
      <sz val="12"/>
      <color rgb="FFFFFFFF"/>
      <name val="Calibri"/>
      <family val="2"/>
      <scheme val="minor"/>
    </font>
    <font>
      <b/>
      <sz val="10"/>
      <color rgb="FF000000"/>
      <name val="Calibri"/>
      <family val="2"/>
      <scheme val="minor"/>
    </font>
    <font>
      <b/>
      <sz val="11"/>
      <color rgb="FF595959"/>
      <name val="Calibri"/>
      <family val="2"/>
      <scheme val="minor"/>
    </font>
    <font>
      <sz val="11"/>
      <name val="Calibri"/>
      <family val="2"/>
      <scheme val="minor"/>
    </font>
    <font>
      <u/>
      <sz val="11"/>
      <color theme="10"/>
      <name val="Calibri"/>
      <family val="2"/>
      <scheme val="minor"/>
    </font>
    <font>
      <sz val="12"/>
      <color theme="1"/>
      <name val="Arial"/>
      <family val="2"/>
    </font>
    <font>
      <b/>
      <sz val="12"/>
      <color indexed="9"/>
      <name val="Arial"/>
      <family val="2"/>
    </font>
    <font>
      <b/>
      <sz val="11"/>
      <name val="Arial"/>
      <family val="2"/>
    </font>
    <font>
      <b/>
      <sz val="10"/>
      <name val="Arial"/>
      <family val="2"/>
    </font>
    <font>
      <b/>
      <sz val="11"/>
      <color theme="1"/>
      <name val="Arial"/>
      <family val="2"/>
    </font>
    <font>
      <sz val="11"/>
      <color theme="0"/>
      <name val="Arial"/>
      <family val="2"/>
    </font>
    <font>
      <b/>
      <sz val="11"/>
      <color theme="0"/>
      <name val="Arial"/>
      <family val="2"/>
    </font>
    <font>
      <b/>
      <sz val="10"/>
      <color theme="1"/>
      <name val="Arial"/>
      <family val="2"/>
    </font>
    <font>
      <sz val="11"/>
      <color theme="1"/>
      <name val="Calibri"/>
      <family val="2"/>
    </font>
    <font>
      <b/>
      <sz val="11"/>
      <color theme="1"/>
      <name val="Calibri"/>
      <family val="2"/>
    </font>
    <font>
      <sz val="10"/>
      <color theme="1"/>
      <name val="Calibri"/>
      <family val="2"/>
      <scheme val="minor"/>
    </font>
    <font>
      <b/>
      <sz val="12"/>
      <color theme="1"/>
      <name val="Calibri"/>
      <family val="2"/>
      <scheme val="minor"/>
    </font>
    <font>
      <b/>
      <sz val="10"/>
      <color theme="1"/>
      <name val="Calibri"/>
      <family val="2"/>
      <scheme val="minor"/>
    </font>
    <font>
      <i/>
      <sz val="10"/>
      <color theme="2" tint="-0.499984740745262"/>
      <name val="Calibri"/>
      <family val="2"/>
      <scheme val="minor"/>
    </font>
    <font>
      <sz val="10"/>
      <color theme="2" tint="-0.499984740745262"/>
      <name val="Calibri"/>
      <family val="2"/>
      <scheme val="minor"/>
    </font>
    <font>
      <sz val="9"/>
      <color indexed="81"/>
      <name val="Tahoma"/>
      <family val="2"/>
    </font>
    <font>
      <b/>
      <i/>
      <sz val="9"/>
      <color indexed="81"/>
      <name val="Tahoma"/>
      <family val="2"/>
    </font>
  </fonts>
  <fills count="10">
    <fill>
      <patternFill patternType="none"/>
    </fill>
    <fill>
      <patternFill patternType="gray125"/>
    </fill>
    <fill>
      <patternFill patternType="solid">
        <fgColor rgb="FF0070C0"/>
        <bgColor indexed="64"/>
      </patternFill>
    </fill>
    <fill>
      <patternFill patternType="solid">
        <fgColor rgb="FFBFBFBF"/>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8"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95">
    <xf numFmtId="0" fontId="0" fillId="0" borderId="0" xfId="0"/>
    <xf numFmtId="0" fontId="0" fillId="5" borderId="0" xfId="0" applyFill="1"/>
    <xf numFmtId="0" fontId="7" fillId="5" borderId="0" xfId="0" applyFont="1" applyFill="1" applyAlignment="1">
      <alignment horizontal="left" vertical="center" indent="25"/>
    </xf>
    <xf numFmtId="0" fontId="9" fillId="6" borderId="5" xfId="0" applyFont="1" applyFill="1" applyBorder="1" applyAlignment="1">
      <alignment vertical="center" wrapText="1"/>
    </xf>
    <xf numFmtId="0" fontId="10" fillId="5" borderId="0" xfId="0" applyFont="1" applyFill="1" applyAlignment="1">
      <alignment horizontal="right" vertical="center" wrapText="1"/>
    </xf>
    <xf numFmtId="0" fontId="11" fillId="5" borderId="0" xfId="0" applyFont="1" applyFill="1" applyAlignment="1">
      <alignment vertical="center" wrapText="1"/>
    </xf>
    <xf numFmtId="0" fontId="7" fillId="5" borderId="0" xfId="0" applyFont="1" applyFill="1" applyAlignment="1">
      <alignment horizontal="left" vertical="center" indent="19"/>
    </xf>
    <xf numFmtId="0" fontId="7" fillId="5" borderId="0" xfId="0" applyFont="1" applyFill="1" applyAlignment="1">
      <alignment horizontal="left" vertical="center" indent="5"/>
    </xf>
    <xf numFmtId="0" fontId="5" fillId="5" borderId="0" xfId="0" applyFont="1" applyFill="1" applyAlignment="1">
      <alignment horizontal="left" vertical="center"/>
    </xf>
    <xf numFmtId="0" fontId="0" fillId="5" borderId="0" xfId="0" applyFill="1" applyAlignment="1">
      <alignment horizontal="right"/>
    </xf>
    <xf numFmtId="164" fontId="0" fillId="4" borderId="8" xfId="0" applyNumberFormat="1" applyFill="1" applyBorder="1" applyAlignment="1" applyProtection="1">
      <alignment horizontal="center" vertical="center"/>
      <protection locked="0"/>
    </xf>
    <xf numFmtId="0" fontId="0" fillId="4" borderId="8" xfId="0" applyFill="1" applyBorder="1" applyAlignment="1" applyProtection="1">
      <alignment horizontal="left" vertical="center"/>
      <protection locked="0"/>
    </xf>
    <xf numFmtId="0" fontId="9" fillId="6" borderId="5" xfId="0" applyFont="1" applyFill="1" applyBorder="1" applyAlignment="1">
      <alignment horizontal="center" vertical="center" wrapText="1"/>
    </xf>
    <xf numFmtId="0" fontId="2" fillId="0" borderId="0" xfId="0" applyFont="1"/>
    <xf numFmtId="0" fontId="13" fillId="5" borderId="0" xfId="0" applyFont="1" applyFill="1"/>
    <xf numFmtId="0" fontId="16" fillId="5" borderId="5" xfId="0" applyFont="1" applyFill="1" applyBorder="1" applyAlignment="1">
      <alignment horizontal="center" vertical="center"/>
    </xf>
    <xf numFmtId="0" fontId="13" fillId="5" borderId="0" xfId="0" applyFont="1" applyFill="1" applyAlignment="1">
      <alignment horizontal="center" vertical="center"/>
    </xf>
    <xf numFmtId="0" fontId="13" fillId="5" borderId="0" xfId="0" applyFont="1" applyFill="1" applyAlignment="1">
      <alignment horizontal="center"/>
    </xf>
    <xf numFmtId="0" fontId="0" fillId="0" borderId="0" xfId="0" applyAlignment="1">
      <alignment horizontal="center" vertical="center"/>
    </xf>
    <xf numFmtId="0" fontId="0" fillId="0" borderId="0" xfId="0" applyAlignment="1">
      <alignment horizontal="right"/>
    </xf>
    <xf numFmtId="0" fontId="2" fillId="0" borderId="0" xfId="0" applyFont="1" applyAlignment="1">
      <alignment horizontal="center" vertical="center"/>
    </xf>
    <xf numFmtId="0" fontId="0" fillId="5" borderId="0" xfId="0" applyFill="1" applyAlignment="1">
      <alignment vertical="center"/>
    </xf>
    <xf numFmtId="0" fontId="0" fillId="5" borderId="0" xfId="0" applyFill="1" applyAlignment="1">
      <alignment vertical="center" wrapText="1"/>
    </xf>
    <xf numFmtId="0" fontId="0" fillId="5" borderId="0" xfId="0" applyFill="1" applyAlignment="1">
      <alignment horizontal="left" vertical="center"/>
    </xf>
    <xf numFmtId="165" fontId="0" fillId="0" borderId="0" xfId="0" applyNumberFormat="1" applyAlignment="1">
      <alignment horizontal="center" vertical="center"/>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0" fontId="1" fillId="2" borderId="0" xfId="0" applyFont="1" applyFill="1" applyAlignment="1">
      <alignment horizontal="center" vertical="center"/>
    </xf>
    <xf numFmtId="0" fontId="1" fillId="2" borderId="0" xfId="0" applyFont="1" applyFill="1"/>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3" fillId="4" borderId="5" xfId="0" applyFont="1" applyFill="1" applyBorder="1" applyAlignment="1" applyProtection="1">
      <alignment horizontal="center" vertical="center" wrapText="1"/>
      <protection locked="0"/>
    </xf>
    <xf numFmtId="0" fontId="24" fillId="5" borderId="0" xfId="0" applyFont="1" applyFill="1"/>
    <xf numFmtId="0" fontId="5" fillId="5" borderId="0" xfId="0" applyFont="1" applyFill="1"/>
    <xf numFmtId="0" fontId="24" fillId="5" borderId="0" xfId="0" applyFont="1" applyFill="1" applyAlignment="1">
      <alignment horizontal="right" indent="1"/>
    </xf>
    <xf numFmtId="0" fontId="5" fillId="5" borderId="1" xfId="0" applyFont="1" applyFill="1" applyBorder="1" applyAlignment="1">
      <alignment horizontal="center" vertical="center"/>
    </xf>
    <xf numFmtId="0" fontId="23" fillId="5" borderId="5" xfId="0" applyFont="1" applyFill="1" applyBorder="1" applyAlignment="1">
      <alignment horizontal="left" indent="1"/>
    </xf>
    <xf numFmtId="0" fontId="23" fillId="5" borderId="5" xfId="0" applyFont="1" applyFill="1" applyBorder="1" applyAlignment="1">
      <alignment horizontal="left" vertical="top" wrapText="1" indent="1"/>
    </xf>
    <xf numFmtId="0" fontId="25" fillId="7" borderId="5" xfId="0" applyFont="1" applyFill="1" applyBorder="1"/>
    <xf numFmtId="0" fontId="23" fillId="5" borderId="0" xfId="0" applyFont="1" applyFill="1" applyAlignment="1">
      <alignment horizontal="left" vertical="top" wrapText="1" indent="1"/>
    </xf>
    <xf numFmtId="0" fontId="25" fillId="5" borderId="0" xfId="0" applyFont="1" applyFill="1"/>
    <xf numFmtId="0" fontId="23" fillId="4" borderId="5" xfId="0" applyFont="1" applyFill="1" applyBorder="1" applyAlignment="1" applyProtection="1">
      <alignment horizontal="left" vertical="center" wrapText="1" indent="1"/>
      <protection locked="0"/>
    </xf>
    <xf numFmtId="0" fontId="6" fillId="5" borderId="0" xfId="0" applyFont="1" applyFill="1" applyAlignment="1">
      <alignment horizontal="left" vertical="center" indent="8"/>
    </xf>
    <xf numFmtId="0" fontId="20" fillId="5" borderId="5" xfId="0" applyFont="1" applyFill="1" applyBorder="1" applyAlignment="1">
      <alignment horizontal="center" vertical="center" wrapText="1"/>
    </xf>
    <xf numFmtId="0" fontId="15" fillId="9" borderId="10" xfId="0" applyFont="1" applyFill="1" applyBorder="1" applyAlignment="1">
      <alignment horizontal="center"/>
    </xf>
    <xf numFmtId="0" fontId="20" fillId="9" borderId="5" xfId="0" applyFont="1" applyFill="1" applyBorder="1" applyAlignment="1">
      <alignment horizontal="center" vertical="center" wrapText="1"/>
    </xf>
    <xf numFmtId="0" fontId="26" fillId="4" borderId="5" xfId="0" applyFont="1" applyFill="1" applyBorder="1" applyAlignment="1" applyProtection="1">
      <alignment horizontal="left" vertical="center" wrapText="1" indent="2"/>
      <protection locked="0"/>
    </xf>
    <xf numFmtId="0" fontId="26" fillId="4" borderId="5" xfId="0" applyFont="1" applyFill="1" applyBorder="1" applyAlignment="1" applyProtection="1">
      <alignment horizontal="left" vertical="center" wrapText="1" indent="1"/>
      <protection locked="0"/>
    </xf>
    <xf numFmtId="0" fontId="27" fillId="4" borderId="5" xfId="0" applyFont="1" applyFill="1" applyBorder="1" applyAlignment="1" applyProtection="1">
      <alignment horizontal="left" vertical="center" wrapText="1" indent="2"/>
      <protection locked="0"/>
    </xf>
    <xf numFmtId="0" fontId="8" fillId="2" borderId="5" xfId="0" applyFont="1" applyFill="1" applyBorder="1" applyAlignment="1">
      <alignment horizontal="left" vertical="center" wrapText="1"/>
    </xf>
    <xf numFmtId="0" fontId="1" fillId="2" borderId="0" xfId="0" applyFont="1" applyFill="1" applyAlignment="1">
      <alignment horizontal="center"/>
    </xf>
    <xf numFmtId="0" fontId="4" fillId="9" borderId="5" xfId="0" applyFont="1" applyFill="1" applyBorder="1" applyAlignment="1">
      <alignment horizontal="left" vertical="center" wrapText="1"/>
    </xf>
    <xf numFmtId="0" fontId="14" fillId="8" borderId="2" xfId="0" applyFont="1" applyFill="1" applyBorder="1" applyAlignment="1">
      <alignment horizontal="center" vertical="center"/>
    </xf>
    <xf numFmtId="0" fontId="14" fillId="8" borderId="9" xfId="0" applyFont="1" applyFill="1" applyBorder="1" applyAlignment="1">
      <alignment horizontal="center" vertical="center"/>
    </xf>
    <xf numFmtId="0" fontId="14" fillId="8" borderId="3" xfId="0" applyFont="1" applyFill="1" applyBorder="1" applyAlignment="1">
      <alignment horizontal="center" vertical="center"/>
    </xf>
    <xf numFmtId="0" fontId="15" fillId="9" borderId="11" xfId="0" applyFont="1" applyFill="1" applyBorder="1" applyAlignment="1">
      <alignment horizontal="left" wrapText="1" indent="22"/>
    </xf>
    <xf numFmtId="0" fontId="15" fillId="9" borderId="12" xfId="0" applyFont="1" applyFill="1" applyBorder="1" applyAlignment="1">
      <alignment horizontal="left" wrapText="1" indent="22"/>
    </xf>
    <xf numFmtId="0" fontId="12" fillId="5" borderId="13" xfId="1" applyFill="1" applyBorder="1" applyAlignment="1"/>
    <xf numFmtId="0" fontId="12" fillId="5" borderId="6" xfId="1" applyFill="1" applyBorder="1" applyAlignment="1"/>
    <xf numFmtId="0" fontId="12" fillId="5" borderId="13" xfId="1" applyFill="1" applyBorder="1" applyAlignment="1">
      <alignment horizontal="left" vertical="center"/>
    </xf>
    <xf numFmtId="0" fontId="12" fillId="5" borderId="6" xfId="1" applyFill="1" applyBorder="1" applyAlignment="1">
      <alignment horizontal="left" vertical="center"/>
    </xf>
    <xf numFmtId="0" fontId="19" fillId="2" borderId="7" xfId="0" applyFont="1" applyFill="1" applyBorder="1" applyAlignment="1">
      <alignment horizontal="left" vertical="center" wrapText="1" indent="3"/>
    </xf>
    <xf numFmtId="0" fontId="18" fillId="2" borderId="7" xfId="0" applyFont="1" applyFill="1" applyBorder="1" applyAlignment="1">
      <alignment horizontal="left" vertical="center" wrapText="1" indent="3"/>
    </xf>
    <xf numFmtId="0" fontId="4" fillId="5" borderId="5" xfId="0" applyFont="1" applyFill="1" applyBorder="1" applyAlignment="1">
      <alignment horizontal="left" vertical="center" wrapText="1"/>
    </xf>
    <xf numFmtId="0" fontId="4" fillId="4" borderId="5" xfId="0" applyFont="1" applyFill="1" applyBorder="1" applyAlignment="1">
      <alignment horizontal="left" vertical="center" wrapText="1" indent="1"/>
    </xf>
    <xf numFmtId="0" fontId="8" fillId="2" borderId="5" xfId="0" applyFont="1" applyFill="1" applyBorder="1" applyAlignment="1">
      <alignment horizontal="left" vertical="center" wrapText="1"/>
    </xf>
    <xf numFmtId="0" fontId="23" fillId="5" borderId="5" xfId="0" applyFont="1" applyFill="1" applyBorder="1" applyAlignment="1">
      <alignment horizontal="left" vertical="center" wrapText="1" indent="1"/>
    </xf>
    <xf numFmtId="0" fontId="0" fillId="5" borderId="5" xfId="0" applyFill="1" applyBorder="1" applyAlignment="1">
      <alignment horizontal="left" vertical="center" wrapText="1"/>
    </xf>
    <xf numFmtId="0" fontId="9" fillId="6" borderId="5" xfId="0" applyFont="1" applyFill="1" applyBorder="1" applyAlignment="1">
      <alignment horizontal="left" vertical="center" wrapText="1"/>
    </xf>
    <xf numFmtId="0" fontId="0" fillId="0" borderId="5" xfId="0" applyBorder="1" applyAlignment="1">
      <alignment horizontal="left" vertical="center" wrapText="1"/>
    </xf>
    <xf numFmtId="0" fontId="23" fillId="0" borderId="5" xfId="0" applyFont="1" applyBorder="1" applyAlignment="1">
      <alignment horizontal="left" vertical="center" wrapText="1" indent="1"/>
    </xf>
    <xf numFmtId="0" fontId="9" fillId="3" borderId="5" xfId="0" applyFont="1" applyFill="1" applyBorder="1" applyAlignment="1">
      <alignment horizontal="left" vertical="center" wrapText="1"/>
    </xf>
    <xf numFmtId="0" fontId="3" fillId="2" borderId="8" xfId="0" applyFont="1" applyFill="1" applyBorder="1" applyAlignment="1">
      <alignment horizontal="left" vertical="center"/>
    </xf>
    <xf numFmtId="0" fontId="3" fillId="5" borderId="0" xfId="0" applyFont="1" applyFill="1" applyAlignment="1">
      <alignment horizontal="left" vertical="center"/>
    </xf>
    <xf numFmtId="0" fontId="0" fillId="6" borderId="2" xfId="0" applyFill="1" applyBorder="1" applyAlignment="1">
      <alignment horizontal="center" vertical="center" wrapText="1"/>
    </xf>
    <xf numFmtId="0" fontId="0" fillId="6" borderId="9" xfId="0" applyFill="1" applyBorder="1" applyAlignment="1">
      <alignment horizontal="center" vertical="center" wrapText="1"/>
    </xf>
    <xf numFmtId="0" fontId="0" fillId="6" borderId="3" xfId="0" applyFill="1" applyBorder="1" applyAlignment="1">
      <alignment horizontal="center" vertical="center" wrapText="1"/>
    </xf>
    <xf numFmtId="0" fontId="2" fillId="5" borderId="14" xfId="0" applyFont="1" applyFill="1" applyBorder="1" applyAlignment="1">
      <alignment horizontal="center" vertical="center"/>
    </xf>
    <xf numFmtId="0" fontId="2" fillId="5" borderId="4" xfId="0" applyFont="1" applyFill="1" applyBorder="1" applyAlignment="1">
      <alignment horizontal="center" vertical="center"/>
    </xf>
    <xf numFmtId="0" fontId="21" fillId="6" borderId="2"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5" fillId="5" borderId="8" xfId="0" applyFont="1" applyFill="1" applyBorder="1" applyAlignment="1">
      <alignment horizontal="left"/>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3" xfId="0" applyFill="1" applyBorder="1" applyAlignment="1">
      <alignment horizontal="center" vertical="center" wrapText="1"/>
    </xf>
    <xf numFmtId="0" fontId="1" fillId="2" borderId="0" xfId="0" applyFont="1" applyFill="1" applyAlignment="1">
      <alignment horizontal="center"/>
    </xf>
  </cellXfs>
  <cellStyles count="2">
    <cellStyle name="Hyperlink" xfId="1" builtinId="8"/>
    <cellStyle name="Normal" xfId="0" builtinId="0"/>
  </cellStyles>
  <dxfs count="6">
    <dxf>
      <fill>
        <patternFill>
          <bgColor rgb="FF6DA945"/>
        </patternFill>
      </fill>
    </dxf>
    <dxf>
      <fill>
        <patternFill>
          <bgColor rgb="FF8EC26A"/>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s>
  <tableStyles count="0" defaultTableStyle="TableStyleMedium2" defaultPivotStyle="PivotStyleLight16"/>
  <colors>
    <mruColors>
      <color rgb="FFFFFFCC"/>
      <color rgb="FF8EC26A"/>
      <color rgb="FF6DA945"/>
      <color rgb="FF00D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38100</xdr:rowOff>
    </xdr:from>
    <xdr:to>
      <xdr:col>2</xdr:col>
      <xdr:colOff>638175</xdr:colOff>
      <xdr:row>2</xdr:row>
      <xdr:rowOff>67034</xdr:rowOff>
    </xdr:to>
    <xdr:pic>
      <xdr:nvPicPr>
        <xdr:cNvPr id="2" name="Picture 1" descr="Image result for oregon eis">
          <a:extLst>
            <a:ext uri="{FF2B5EF4-FFF2-40B4-BE49-F238E27FC236}">
              <a16:creationId xmlns:a16="http://schemas.microsoft.com/office/drawing/2014/main" id="{33D1880C-5975-43AA-B97C-BFA3D1152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38100"/>
          <a:ext cx="1800225" cy="609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2</xdr:col>
      <xdr:colOff>1133475</xdr:colOff>
      <xdr:row>2</xdr:row>
      <xdr:rowOff>105134</xdr:rowOff>
    </xdr:to>
    <xdr:pic>
      <xdr:nvPicPr>
        <xdr:cNvPr id="4" name="Picture 3" descr="Image result for oregon eis">
          <a:extLst>
            <a:ext uri="{FF2B5EF4-FFF2-40B4-BE49-F238E27FC236}">
              <a16:creationId xmlns:a16="http://schemas.microsoft.com/office/drawing/2014/main" id="{D493DBAF-0320-4B5A-8D6D-1DED2973B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76200"/>
          <a:ext cx="1800225" cy="609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581025</xdr:colOff>
      <xdr:row>2</xdr:row>
      <xdr:rowOff>86084</xdr:rowOff>
    </xdr:to>
    <xdr:pic>
      <xdr:nvPicPr>
        <xdr:cNvPr id="2" name="Picture 1" descr="Image result for oregon eis">
          <a:extLst>
            <a:ext uri="{FF2B5EF4-FFF2-40B4-BE49-F238E27FC236}">
              <a16:creationId xmlns:a16="http://schemas.microsoft.com/office/drawing/2014/main" id="{A263E0C6-2035-4F7D-919D-785B9FD27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0"/>
          <a:ext cx="1800225" cy="609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6288E-908E-4D63-A63D-4875DFA22BCE}">
  <dimension ref="B2:D15"/>
  <sheetViews>
    <sheetView tabSelected="1" zoomScale="110" zoomScaleNormal="110" workbookViewId="0"/>
  </sheetViews>
  <sheetFormatPr defaultColWidth="9.140625" defaultRowHeight="15" x14ac:dyDescent="0.25"/>
  <cols>
    <col min="1" max="1" width="2.42578125" style="1" customWidth="1"/>
    <col min="2" max="2" width="19.42578125" style="1" customWidth="1"/>
    <col min="3" max="3" width="63.42578125" style="1" customWidth="1"/>
    <col min="4" max="16384" width="9.140625" style="1"/>
  </cols>
  <sheetData>
    <row r="2" spans="2:4" ht="30.75" customHeight="1" x14ac:dyDescent="0.25">
      <c r="C2" s="42" t="s">
        <v>0</v>
      </c>
    </row>
    <row r="3" spans="2:4" ht="15.75" thickBot="1" x14ac:dyDescent="0.3"/>
    <row r="4" spans="2:4" s="14" customFormat="1" ht="16.5" thickBot="1" x14ac:dyDescent="0.25">
      <c r="B4" s="52" t="s">
        <v>1</v>
      </c>
      <c r="C4" s="53"/>
      <c r="D4" s="54"/>
    </row>
    <row r="5" spans="2:4" s="14" customFormat="1" ht="15.75" x14ac:dyDescent="0.25">
      <c r="B5" s="44" t="s">
        <v>2</v>
      </c>
      <c r="C5" s="55" t="s">
        <v>3</v>
      </c>
      <c r="D5" s="56"/>
    </row>
    <row r="6" spans="2:4" s="14" customFormat="1" ht="15.75" x14ac:dyDescent="0.25">
      <c r="B6" s="15">
        <v>1</v>
      </c>
      <c r="C6" s="57" t="s">
        <v>4</v>
      </c>
      <c r="D6" s="58"/>
    </row>
    <row r="7" spans="2:4" s="14" customFormat="1" x14ac:dyDescent="0.2">
      <c r="B7" s="15">
        <v>2</v>
      </c>
      <c r="C7" s="59" t="s">
        <v>5</v>
      </c>
      <c r="D7" s="60"/>
    </row>
    <row r="8" spans="2:4" s="14" customFormat="1" x14ac:dyDescent="0.2">
      <c r="B8" s="15">
        <v>3</v>
      </c>
      <c r="C8" s="59" t="s">
        <v>6</v>
      </c>
      <c r="D8" s="60"/>
    </row>
    <row r="9" spans="2:4" s="14" customFormat="1" x14ac:dyDescent="0.2">
      <c r="B9" s="16"/>
      <c r="D9" s="17"/>
    </row>
    <row r="10" spans="2:4" s="14" customFormat="1" ht="81" customHeight="1" x14ac:dyDescent="0.2">
      <c r="B10" s="64" t="s">
        <v>7</v>
      </c>
      <c r="C10" s="64"/>
      <c r="D10" s="64"/>
    </row>
    <row r="11" spans="2:4" s="14" customFormat="1" x14ac:dyDescent="0.2">
      <c r="B11" s="16"/>
      <c r="D11" s="17"/>
    </row>
    <row r="12" spans="2:4" s="14" customFormat="1" x14ac:dyDescent="0.2">
      <c r="B12" s="61" t="s">
        <v>8</v>
      </c>
      <c r="C12" s="62"/>
      <c r="D12" s="62"/>
    </row>
    <row r="13" spans="2:4" s="14" customFormat="1" ht="42.75" customHeight="1" x14ac:dyDescent="0.2">
      <c r="B13" s="45" t="s">
        <v>9</v>
      </c>
      <c r="C13" s="51" t="s">
        <v>10</v>
      </c>
      <c r="D13" s="51"/>
    </row>
    <row r="14" spans="2:4" s="14" customFormat="1" ht="45" customHeight="1" x14ac:dyDescent="0.2">
      <c r="B14" s="43" t="s">
        <v>11</v>
      </c>
      <c r="C14" s="63" t="s">
        <v>12</v>
      </c>
      <c r="D14" s="63"/>
    </row>
    <row r="15" spans="2:4" s="14" customFormat="1" ht="43.5" customHeight="1" x14ac:dyDescent="0.2">
      <c r="B15" s="45" t="s">
        <v>13</v>
      </c>
      <c r="C15" s="51" t="s">
        <v>14</v>
      </c>
      <c r="D15" s="51"/>
    </row>
  </sheetData>
  <sheetProtection algorithmName="SHA-512" hashValue="K0lu5Xt5zE4JOelmkwL7N9gtL+odYBdM1v2g/HvLEJzm1FTniU2s2Ls4J5wjdu2jfB4ANrNmdnRDKUZoBwfYOg==" saltValue="JBfHFmhhHSw5ZUartWD03A==" spinCount="100000" sheet="1" objects="1" scenarios="1"/>
  <mergeCells count="10">
    <mergeCell ref="C15:D15"/>
    <mergeCell ref="B4:D4"/>
    <mergeCell ref="C5:D5"/>
    <mergeCell ref="C6:D6"/>
    <mergeCell ref="C7:D7"/>
    <mergeCell ref="C8:D8"/>
    <mergeCell ref="B12:D12"/>
    <mergeCell ref="C13:D13"/>
    <mergeCell ref="C14:D14"/>
    <mergeCell ref="B10:D10"/>
  </mergeCells>
  <hyperlinks>
    <hyperlink ref="C7" location="APA!A1" display="APA" xr:uid="{B3FB122E-167C-4A14-BFD9-F1D550D3BFC9}"/>
    <hyperlink ref="C8" location="ETPL!A1" display="ETPL" xr:uid="{7155F007-F478-4F81-B92F-939B3064A292}"/>
    <hyperlink ref="C7:D7" location="Assessment!A1" display="Assessment" xr:uid="{127EED2A-2503-481D-A13B-17897BC10DFA}"/>
    <hyperlink ref="C8:D8" location="Results!A1" display="Results" xr:uid="{93153620-D441-4512-8EA8-3A684AC20B12}"/>
    <hyperlink ref="C6:D6" location="Instructions!A1" display="Instructions - This Page" xr:uid="{62579BC7-0374-4C3C-A6CD-A8C1D7C5B9D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D085-B512-479C-8E44-AA4AB25F4DC5}">
  <sheetPr>
    <pageSetUpPr fitToPage="1"/>
  </sheetPr>
  <dimension ref="B2:H55"/>
  <sheetViews>
    <sheetView workbookViewId="0">
      <selection activeCell="D9" sqref="D9"/>
    </sheetView>
  </sheetViews>
  <sheetFormatPr defaultColWidth="9.140625" defaultRowHeight="15" x14ac:dyDescent="0.25"/>
  <cols>
    <col min="1" max="1" width="3" style="1" customWidth="1"/>
    <col min="2" max="2" width="10.7109375" style="1" customWidth="1"/>
    <col min="3" max="3" width="59.42578125" style="1" customWidth="1"/>
    <col min="4" max="4" width="11.28515625" style="1" customWidth="1"/>
    <col min="5" max="5" width="46" style="1" customWidth="1"/>
    <col min="6" max="6" width="6.28515625" style="1" customWidth="1"/>
    <col min="7" max="7" width="64.42578125" style="1" hidden="1" customWidth="1"/>
    <col min="8" max="8" width="59.85546875" style="1" hidden="1" customWidth="1"/>
    <col min="9" max="16384" width="9.140625" style="1"/>
  </cols>
  <sheetData>
    <row r="2" spans="2:8" ht="30.75" customHeight="1" x14ac:dyDescent="0.25">
      <c r="C2" s="6" t="s">
        <v>0</v>
      </c>
    </row>
    <row r="3" spans="2:8" ht="14.25" customHeight="1" x14ac:dyDescent="0.25">
      <c r="C3" s="2"/>
    </row>
    <row r="4" spans="2:8" ht="18" customHeight="1" x14ac:dyDescent="0.25">
      <c r="B4" s="8" t="s">
        <v>15</v>
      </c>
      <c r="C4" s="11"/>
      <c r="D4" s="9" t="s">
        <v>16</v>
      </c>
      <c r="E4" s="10"/>
    </row>
    <row r="6" spans="2:8" ht="15.75" x14ac:dyDescent="0.25">
      <c r="B6" s="65" t="s">
        <v>17</v>
      </c>
      <c r="C6" s="65"/>
      <c r="D6" s="65"/>
      <c r="E6" s="65"/>
    </row>
    <row r="7" spans="2:8" ht="18" customHeight="1" x14ac:dyDescent="0.25">
      <c r="B7" s="67" t="s">
        <v>18</v>
      </c>
      <c r="C7" s="67"/>
      <c r="D7" s="67"/>
      <c r="E7" s="67"/>
      <c r="G7" s="72" t="s">
        <v>19</v>
      </c>
      <c r="H7" s="72"/>
    </row>
    <row r="8" spans="2:8" x14ac:dyDescent="0.25">
      <c r="B8" s="68" t="s">
        <v>20</v>
      </c>
      <c r="C8" s="68"/>
      <c r="D8" s="12" t="s">
        <v>8</v>
      </c>
      <c r="E8" s="3" t="s">
        <v>21</v>
      </c>
      <c r="G8" s="38" t="s">
        <v>22</v>
      </c>
      <c r="H8" s="38" t="s">
        <v>23</v>
      </c>
    </row>
    <row r="9" spans="2:8" ht="29.25" customHeight="1" x14ac:dyDescent="0.25">
      <c r="B9" s="66" t="s">
        <v>24</v>
      </c>
      <c r="C9" s="66"/>
      <c r="D9" s="31"/>
      <c r="E9" s="47"/>
      <c r="G9" s="37" t="s">
        <v>25</v>
      </c>
      <c r="H9" s="37" t="s">
        <v>26</v>
      </c>
    </row>
    <row r="10" spans="2:8" ht="42.75" customHeight="1" x14ac:dyDescent="0.25">
      <c r="B10" s="66" t="s">
        <v>27</v>
      </c>
      <c r="C10" s="66"/>
      <c r="D10" s="31"/>
      <c r="E10" s="47"/>
      <c r="G10" s="37" t="s">
        <v>28</v>
      </c>
      <c r="H10" s="37" t="s">
        <v>29</v>
      </c>
    </row>
    <row r="11" spans="2:8" ht="30" customHeight="1" x14ac:dyDescent="0.25">
      <c r="B11" s="66" t="s">
        <v>30</v>
      </c>
      <c r="C11" s="66"/>
      <c r="D11" s="31"/>
      <c r="E11" s="47"/>
      <c r="G11" s="37"/>
      <c r="H11" s="37"/>
    </row>
    <row r="12" spans="2:8" ht="30" customHeight="1" x14ac:dyDescent="0.25">
      <c r="B12" s="66" t="s">
        <v>31</v>
      </c>
      <c r="C12" s="66"/>
      <c r="D12" s="31"/>
      <c r="E12" s="47"/>
      <c r="G12" s="36"/>
      <c r="H12" s="36"/>
    </row>
    <row r="13" spans="2:8" ht="30.75" customHeight="1" x14ac:dyDescent="0.25">
      <c r="B13" s="66" t="s">
        <v>32</v>
      </c>
      <c r="C13" s="66"/>
      <c r="D13" s="31"/>
      <c r="E13" s="47"/>
      <c r="G13" s="36"/>
      <c r="H13" s="36"/>
    </row>
    <row r="14" spans="2:8" ht="29.25" customHeight="1" x14ac:dyDescent="0.25">
      <c r="B14" s="66" t="s">
        <v>33</v>
      </c>
      <c r="C14" s="66"/>
      <c r="D14" s="31"/>
      <c r="E14" s="47"/>
      <c r="G14" s="37" t="s">
        <v>34</v>
      </c>
      <c r="H14" s="37" t="s">
        <v>35</v>
      </c>
    </row>
    <row r="15" spans="2:8" x14ac:dyDescent="0.25">
      <c r="C15" s="4"/>
      <c r="D15" s="5"/>
    </row>
    <row r="16" spans="2:8" ht="15.75" x14ac:dyDescent="0.25">
      <c r="B16" s="65" t="s">
        <v>36</v>
      </c>
      <c r="C16" s="65"/>
      <c r="D16" s="65"/>
      <c r="E16" s="65"/>
    </row>
    <row r="17" spans="2:8" ht="20.25" customHeight="1" x14ac:dyDescent="0.25">
      <c r="B17" s="67" t="s">
        <v>37</v>
      </c>
      <c r="C17" s="67"/>
      <c r="D17" s="67"/>
      <c r="E17" s="67"/>
      <c r="G17" s="73"/>
      <c r="H17" s="73"/>
    </row>
    <row r="18" spans="2:8" x14ac:dyDescent="0.25">
      <c r="B18" s="68" t="s">
        <v>20</v>
      </c>
      <c r="C18" s="68"/>
      <c r="D18" s="12" t="s">
        <v>8</v>
      </c>
      <c r="E18" s="3" t="s">
        <v>21</v>
      </c>
      <c r="G18" s="40"/>
      <c r="H18" s="40"/>
    </row>
    <row r="19" spans="2:8" ht="43.5" customHeight="1" x14ac:dyDescent="0.25">
      <c r="B19" s="66" t="s">
        <v>38</v>
      </c>
      <c r="C19" s="66"/>
      <c r="D19" s="31"/>
      <c r="E19" s="47"/>
      <c r="G19" s="39"/>
      <c r="H19" s="39"/>
    </row>
    <row r="20" spans="2:8" ht="30" customHeight="1" x14ac:dyDescent="0.25">
      <c r="B20" s="66" t="s">
        <v>39</v>
      </c>
      <c r="C20" s="66"/>
      <c r="D20" s="31"/>
      <c r="E20" s="47"/>
      <c r="G20" s="39"/>
      <c r="H20" s="39"/>
    </row>
    <row r="21" spans="2:8" ht="46.5" customHeight="1" x14ac:dyDescent="0.25">
      <c r="B21" s="66" t="s">
        <v>40</v>
      </c>
      <c r="C21" s="66"/>
      <c r="D21" s="31"/>
      <c r="E21" s="47"/>
      <c r="G21" s="39"/>
      <c r="H21" s="39"/>
    </row>
    <row r="22" spans="2:8" ht="29.25" customHeight="1" x14ac:dyDescent="0.25">
      <c r="B22" s="66" t="s">
        <v>41</v>
      </c>
      <c r="C22" s="66"/>
      <c r="D22" s="31"/>
      <c r="E22" s="47"/>
    </row>
    <row r="23" spans="2:8" ht="30" customHeight="1" x14ac:dyDescent="0.25">
      <c r="B23" s="66" t="s">
        <v>42</v>
      </c>
      <c r="C23" s="66"/>
      <c r="D23" s="31"/>
      <c r="E23" s="47"/>
    </row>
    <row r="25" spans="2:8" ht="15.75" x14ac:dyDescent="0.25">
      <c r="B25" s="65" t="s">
        <v>43</v>
      </c>
      <c r="C25" s="65"/>
      <c r="D25" s="65"/>
      <c r="E25" s="65"/>
    </row>
    <row r="26" spans="2:8" ht="19.5" customHeight="1" x14ac:dyDescent="0.25">
      <c r="B26" s="69" t="s">
        <v>44</v>
      </c>
      <c r="C26" s="69"/>
      <c r="D26" s="69"/>
      <c r="E26" s="69"/>
    </row>
    <row r="27" spans="2:8" x14ac:dyDescent="0.25">
      <c r="B27" s="71" t="s">
        <v>20</v>
      </c>
      <c r="C27" s="71"/>
      <c r="D27" s="12" t="s">
        <v>8</v>
      </c>
      <c r="E27" s="3" t="s">
        <v>21</v>
      </c>
    </row>
    <row r="28" spans="2:8" ht="30" customHeight="1" x14ac:dyDescent="0.25">
      <c r="B28" s="70" t="s">
        <v>45</v>
      </c>
      <c r="C28" s="70"/>
      <c r="D28" s="31"/>
      <c r="E28" s="46"/>
    </row>
    <row r="29" spans="2:8" ht="30" customHeight="1" x14ac:dyDescent="0.25">
      <c r="B29" s="70" t="s">
        <v>46</v>
      </c>
      <c r="C29" s="70"/>
      <c r="D29" s="31"/>
      <c r="E29" s="46"/>
    </row>
    <row r="30" spans="2:8" ht="30" customHeight="1" x14ac:dyDescent="0.25">
      <c r="B30" s="70" t="s">
        <v>47</v>
      </c>
      <c r="C30" s="70"/>
      <c r="D30" s="31"/>
      <c r="E30" s="46"/>
    </row>
    <row r="31" spans="2:8" ht="30.75" customHeight="1" x14ac:dyDescent="0.25">
      <c r="B31" s="70" t="s">
        <v>48</v>
      </c>
      <c r="C31" s="70"/>
      <c r="D31" s="31"/>
      <c r="E31" s="46"/>
    </row>
    <row r="32" spans="2:8" ht="40.5" customHeight="1" x14ac:dyDescent="0.25">
      <c r="B32" s="70" t="s">
        <v>49</v>
      </c>
      <c r="C32" s="70"/>
      <c r="D32" s="31"/>
      <c r="E32" s="46"/>
    </row>
    <row r="33" spans="2:5" ht="30" customHeight="1" x14ac:dyDescent="0.25">
      <c r="B33" s="70" t="s">
        <v>50</v>
      </c>
      <c r="C33" s="70"/>
      <c r="D33" s="31"/>
      <c r="E33" s="46"/>
    </row>
    <row r="34" spans="2:5" ht="30.75" customHeight="1" x14ac:dyDescent="0.25">
      <c r="B34" s="70" t="s">
        <v>51</v>
      </c>
      <c r="C34" s="70"/>
      <c r="D34" s="31"/>
      <c r="E34" s="46"/>
    </row>
    <row r="35" spans="2:5" ht="29.25" customHeight="1" x14ac:dyDescent="0.25">
      <c r="B35" s="70" t="s">
        <v>52</v>
      </c>
      <c r="C35" s="70"/>
      <c r="D35" s="31"/>
      <c r="E35" s="46"/>
    </row>
    <row r="37" spans="2:5" ht="15.75" x14ac:dyDescent="0.25">
      <c r="B37" s="65" t="s">
        <v>53</v>
      </c>
      <c r="C37" s="65"/>
      <c r="D37" s="65"/>
      <c r="E37" s="65"/>
    </row>
    <row r="38" spans="2:5" ht="20.25" customHeight="1" x14ac:dyDescent="0.25">
      <c r="B38" s="69" t="s">
        <v>54</v>
      </c>
      <c r="C38" s="69"/>
      <c r="D38" s="69"/>
      <c r="E38" s="69"/>
    </row>
    <row r="39" spans="2:5" x14ac:dyDescent="0.25">
      <c r="B39" s="71" t="s">
        <v>20</v>
      </c>
      <c r="C39" s="71"/>
      <c r="D39" s="12" t="s">
        <v>8</v>
      </c>
      <c r="E39" s="3" t="s">
        <v>21</v>
      </c>
    </row>
    <row r="40" spans="2:5" ht="30" customHeight="1" x14ac:dyDescent="0.25">
      <c r="B40" s="70" t="s">
        <v>55</v>
      </c>
      <c r="C40" s="70"/>
      <c r="D40" s="31"/>
      <c r="E40" s="46"/>
    </row>
    <row r="41" spans="2:5" ht="30" customHeight="1" x14ac:dyDescent="0.25">
      <c r="B41" s="66" t="s">
        <v>56</v>
      </c>
      <c r="C41" s="66"/>
      <c r="D41" s="31"/>
      <c r="E41" s="48"/>
    </row>
    <row r="42" spans="2:5" ht="30" customHeight="1" x14ac:dyDescent="0.25">
      <c r="B42" s="66" t="s">
        <v>57</v>
      </c>
      <c r="C42" s="66"/>
      <c r="D42" s="31"/>
      <c r="E42" s="46"/>
    </row>
    <row r="43" spans="2:5" ht="29.25" customHeight="1" x14ac:dyDescent="0.25">
      <c r="B43" s="70" t="s">
        <v>58</v>
      </c>
      <c r="C43" s="70"/>
      <c r="D43" s="31"/>
      <c r="E43" s="46"/>
    </row>
    <row r="44" spans="2:5" ht="30" customHeight="1" x14ac:dyDescent="0.25">
      <c r="B44" s="70" t="s">
        <v>59</v>
      </c>
      <c r="C44" s="70"/>
      <c r="D44" s="31"/>
      <c r="E44" s="46"/>
    </row>
    <row r="46" spans="2:5" ht="15.75" x14ac:dyDescent="0.25">
      <c r="B46" s="65" t="s">
        <v>60</v>
      </c>
      <c r="C46" s="65"/>
      <c r="D46" s="49"/>
      <c r="E46" s="49"/>
    </row>
    <row r="47" spans="2:5" ht="18" customHeight="1" x14ac:dyDescent="0.25">
      <c r="B47" s="69" t="s">
        <v>61</v>
      </c>
      <c r="C47" s="69"/>
      <c r="D47" s="69"/>
      <c r="E47" s="69"/>
    </row>
    <row r="48" spans="2:5" x14ac:dyDescent="0.25">
      <c r="B48" s="71" t="s">
        <v>20</v>
      </c>
      <c r="C48" s="71"/>
      <c r="D48" s="12" t="s">
        <v>8</v>
      </c>
      <c r="E48" s="3" t="s">
        <v>21</v>
      </c>
    </row>
    <row r="49" spans="2:5" ht="30" customHeight="1" x14ac:dyDescent="0.25">
      <c r="B49" s="66" t="s">
        <v>62</v>
      </c>
      <c r="C49" s="66"/>
      <c r="D49" s="31"/>
      <c r="E49" s="41"/>
    </row>
    <row r="50" spans="2:5" ht="33" customHeight="1" x14ac:dyDescent="0.25">
      <c r="B50" s="66" t="s">
        <v>63</v>
      </c>
      <c r="C50" s="66"/>
      <c r="D50" s="31"/>
      <c r="E50" s="41"/>
    </row>
    <row r="51" spans="2:5" ht="36.75" customHeight="1" x14ac:dyDescent="0.25">
      <c r="B51" s="70" t="s">
        <v>64</v>
      </c>
      <c r="C51" s="70"/>
      <c r="D51" s="31"/>
      <c r="E51" s="41"/>
    </row>
    <row r="52" spans="2:5" ht="36.75" customHeight="1" x14ac:dyDescent="0.25">
      <c r="B52" s="66" t="s">
        <v>65</v>
      </c>
      <c r="C52" s="66"/>
      <c r="D52" s="31"/>
      <c r="E52" s="41"/>
    </row>
    <row r="53" spans="2:5" ht="32.25" customHeight="1" x14ac:dyDescent="0.25">
      <c r="B53" s="70" t="s">
        <v>66</v>
      </c>
      <c r="C53" s="70"/>
      <c r="D53" s="31"/>
      <c r="E53" s="41"/>
    </row>
    <row r="54" spans="2:5" ht="35.25" customHeight="1" x14ac:dyDescent="0.25">
      <c r="B54" s="66" t="s">
        <v>67</v>
      </c>
      <c r="C54" s="66"/>
      <c r="D54" s="31"/>
      <c r="E54" s="41"/>
    </row>
    <row r="55" spans="2:5" ht="30" customHeight="1" x14ac:dyDescent="0.25">
      <c r="B55" s="66" t="s">
        <v>68</v>
      </c>
      <c r="C55" s="66"/>
      <c r="D55" s="31"/>
      <c r="E55" s="41"/>
    </row>
  </sheetData>
  <sheetProtection algorithmName="SHA-512" hashValue="YcWkVERwisM1jmTmSkrW94ZNXNz0adsfmnaLOriMTl71PUogAr+T8mMiLmZNpvSmls88gs8p4VLuDMveUCajpw==" saltValue="EL5knR2BHT0bgQN2YweqvQ==" spinCount="100000" sheet="1" objects="1" scenarios="1" formatRows="0"/>
  <mergeCells count="48">
    <mergeCell ref="B54:C54"/>
    <mergeCell ref="B55:C55"/>
    <mergeCell ref="G7:H7"/>
    <mergeCell ref="G17:H17"/>
    <mergeCell ref="B48:C48"/>
    <mergeCell ref="B49:C49"/>
    <mergeCell ref="B50:C50"/>
    <mergeCell ref="B51:C51"/>
    <mergeCell ref="B52:C52"/>
    <mergeCell ref="B53:C53"/>
    <mergeCell ref="B41:C41"/>
    <mergeCell ref="B42:C42"/>
    <mergeCell ref="B43:C43"/>
    <mergeCell ref="B44:C44"/>
    <mergeCell ref="B46:C46"/>
    <mergeCell ref="B47:E47"/>
    <mergeCell ref="B40:C40"/>
    <mergeCell ref="B27:C27"/>
    <mergeCell ref="B28:C28"/>
    <mergeCell ref="B29:C29"/>
    <mergeCell ref="B30:C30"/>
    <mergeCell ref="B31:C31"/>
    <mergeCell ref="B32:C32"/>
    <mergeCell ref="B33:C33"/>
    <mergeCell ref="B34:C34"/>
    <mergeCell ref="B37:E37"/>
    <mergeCell ref="B38:E38"/>
    <mergeCell ref="B39:C39"/>
    <mergeCell ref="B35:C35"/>
    <mergeCell ref="B25:E25"/>
    <mergeCell ref="B26:E26"/>
    <mergeCell ref="B19:C19"/>
    <mergeCell ref="B9:C9"/>
    <mergeCell ref="B10:C10"/>
    <mergeCell ref="B11:C11"/>
    <mergeCell ref="B12:C12"/>
    <mergeCell ref="B13:C13"/>
    <mergeCell ref="B14:C14"/>
    <mergeCell ref="B16:E16"/>
    <mergeCell ref="B17:E17"/>
    <mergeCell ref="B18:C18"/>
    <mergeCell ref="B6:E6"/>
    <mergeCell ref="B20:C20"/>
    <mergeCell ref="B21:C21"/>
    <mergeCell ref="B22:C22"/>
    <mergeCell ref="B23:C23"/>
    <mergeCell ref="B7:E7"/>
    <mergeCell ref="B8:C8"/>
  </mergeCells>
  <dataValidations count="1">
    <dataValidation type="list" allowBlank="1" showInputMessage="1" showErrorMessage="1" sqref="D49:D55 D9:D14 D28:D35 D40:D44 D19:D23" xr:uid="{44B4CAAB-B732-476A-9C96-F4D678E933DA}">
      <formula1>Assessment</formula1>
    </dataValidation>
  </dataValidations>
  <printOptions horizontalCentered="1"/>
  <pageMargins left="0.7" right="0.7" top="0.75" bottom="0.75" header="0.3" footer="0.3"/>
  <pageSetup scale="49" orientation="portrait" r:id="rId1"/>
  <headerFooter>
    <oddFooter>&amp;C&amp;P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5A5B3-25D9-400D-859F-1F5269E48984}">
  <sheetPr>
    <pageSetUpPr fitToPage="1"/>
  </sheetPr>
  <dimension ref="B2:L22"/>
  <sheetViews>
    <sheetView workbookViewId="0"/>
  </sheetViews>
  <sheetFormatPr defaultColWidth="9.140625" defaultRowHeight="15" x14ac:dyDescent="0.25"/>
  <cols>
    <col min="1" max="1" width="2.7109375" style="1" customWidth="1"/>
    <col min="2" max="10" width="9.140625" style="1"/>
    <col min="11" max="11" width="1.5703125" style="1" customWidth="1"/>
    <col min="12" max="12" width="52.140625" style="1" customWidth="1"/>
    <col min="13" max="13" width="2.85546875" style="1" customWidth="1"/>
    <col min="14" max="16384" width="9.140625" style="1"/>
  </cols>
  <sheetData>
    <row r="2" spans="2:12" ht="41.25" customHeight="1" x14ac:dyDescent="0.25">
      <c r="E2" s="7" t="s">
        <v>0</v>
      </c>
    </row>
    <row r="3" spans="2:12" ht="15.75" thickBot="1" x14ac:dyDescent="0.3"/>
    <row r="4" spans="2:12" s="33" customFormat="1" ht="16.5" thickBot="1" x14ac:dyDescent="0.3">
      <c r="B4" s="32" t="s">
        <v>69</v>
      </c>
      <c r="C4" s="85" t="str">
        <f>IF(Assessment!C4="","",Assessment!C4)</f>
        <v/>
      </c>
      <c r="D4" s="85"/>
      <c r="E4" s="85"/>
      <c r="F4" s="85"/>
      <c r="G4" s="85"/>
      <c r="I4" s="34" t="s">
        <v>70</v>
      </c>
      <c r="J4" s="35">
        <f>IF(Validation!I12&gt;=Validation!M2,"5", IF(Validation!I12&gt;Validation!M3,4,IF(Validation!I12&gt;=Validation!M4,3,IF(Validation!I12&gt;Validation!M5,2,IF(Validation!I12&gt;Validation!M6,1,0)))))</f>
        <v>0</v>
      </c>
    </row>
    <row r="5" spans="2:12" ht="15.75" thickBot="1" x14ac:dyDescent="0.3"/>
    <row r="6" spans="2:12" ht="18" customHeight="1" thickBot="1" x14ac:dyDescent="0.3">
      <c r="G6" s="77" t="s">
        <v>71</v>
      </c>
      <c r="H6" s="89" t="s">
        <v>72</v>
      </c>
      <c r="I6" s="92"/>
      <c r="J6" s="93"/>
      <c r="L6" s="21"/>
    </row>
    <row r="7" spans="2:12" ht="45" customHeight="1" thickBot="1" x14ac:dyDescent="0.3">
      <c r="G7" s="78"/>
      <c r="H7" s="74" t="s">
        <v>73</v>
      </c>
      <c r="I7" s="75"/>
      <c r="J7" s="76"/>
      <c r="L7" s="22" t="s">
        <v>74</v>
      </c>
    </row>
    <row r="8" spans="2:12" ht="14.25" customHeight="1" thickBot="1" x14ac:dyDescent="0.3">
      <c r="F8" s="77" t="s">
        <v>75</v>
      </c>
      <c r="G8" s="89" t="s">
        <v>76</v>
      </c>
      <c r="H8" s="92"/>
      <c r="I8" s="92"/>
      <c r="J8" s="93"/>
      <c r="L8" s="21"/>
    </row>
    <row r="9" spans="2:12" ht="45" customHeight="1" thickBot="1" x14ac:dyDescent="0.3">
      <c r="F9" s="78"/>
      <c r="G9" s="74" t="s">
        <v>77</v>
      </c>
      <c r="H9" s="75"/>
      <c r="I9" s="75"/>
      <c r="J9" s="76"/>
      <c r="L9" s="22" t="s">
        <v>78</v>
      </c>
    </row>
    <row r="10" spans="2:12" ht="15" customHeight="1" thickBot="1" x14ac:dyDescent="0.3">
      <c r="E10" s="77" t="s">
        <v>79</v>
      </c>
      <c r="F10" s="89" t="s">
        <v>80</v>
      </c>
      <c r="G10" s="90"/>
      <c r="H10" s="90"/>
      <c r="I10" s="90"/>
      <c r="J10" s="91"/>
      <c r="L10" s="21"/>
    </row>
    <row r="11" spans="2:12" ht="45" customHeight="1" thickBot="1" x14ac:dyDescent="0.3">
      <c r="E11" s="78"/>
      <c r="F11" s="74" t="s">
        <v>81</v>
      </c>
      <c r="G11" s="75"/>
      <c r="H11" s="75"/>
      <c r="I11" s="75"/>
      <c r="J11" s="76"/>
      <c r="L11" s="22" t="s">
        <v>82</v>
      </c>
    </row>
    <row r="12" spans="2:12" s="21" customFormat="1" ht="17.25" customHeight="1" thickBot="1" x14ac:dyDescent="0.3">
      <c r="D12" s="77" t="s">
        <v>83</v>
      </c>
      <c r="E12" s="89" t="s">
        <v>84</v>
      </c>
      <c r="F12" s="90"/>
      <c r="G12" s="90"/>
      <c r="H12" s="90"/>
      <c r="I12" s="90"/>
      <c r="J12" s="91"/>
    </row>
    <row r="13" spans="2:12" s="21" customFormat="1" ht="45" customHeight="1" thickBot="1" x14ac:dyDescent="0.3">
      <c r="D13" s="78"/>
      <c r="E13" s="74" t="s">
        <v>85</v>
      </c>
      <c r="F13" s="75"/>
      <c r="G13" s="75"/>
      <c r="H13" s="75"/>
      <c r="I13" s="75"/>
      <c r="J13" s="76"/>
      <c r="L13" s="22" t="s">
        <v>86</v>
      </c>
    </row>
    <row r="14" spans="2:12" s="21" customFormat="1" ht="18" customHeight="1" thickBot="1" x14ac:dyDescent="0.3">
      <c r="C14" s="77" t="s">
        <v>87</v>
      </c>
      <c r="D14" s="89" t="s">
        <v>88</v>
      </c>
      <c r="E14" s="90"/>
      <c r="F14" s="90"/>
      <c r="G14" s="90"/>
      <c r="H14" s="90"/>
      <c r="I14" s="90"/>
      <c r="J14" s="91"/>
    </row>
    <row r="15" spans="2:12" ht="45" customHeight="1" thickBot="1" x14ac:dyDescent="0.3">
      <c r="C15" s="77"/>
      <c r="D15" s="86" t="s">
        <v>89</v>
      </c>
      <c r="E15" s="87"/>
      <c r="F15" s="87"/>
      <c r="G15" s="87"/>
      <c r="H15" s="87"/>
      <c r="I15" s="87"/>
      <c r="J15" s="88"/>
      <c r="L15" s="22" t="s">
        <v>90</v>
      </c>
    </row>
    <row r="16" spans="2:12" ht="15.75" thickBot="1" x14ac:dyDescent="0.3">
      <c r="B16" s="77" t="s">
        <v>91</v>
      </c>
      <c r="C16" s="82" t="s">
        <v>92</v>
      </c>
      <c r="D16" s="83"/>
      <c r="E16" s="83"/>
      <c r="F16" s="83"/>
      <c r="G16" s="83"/>
      <c r="H16" s="83"/>
      <c r="I16" s="83"/>
      <c r="J16" s="84"/>
      <c r="L16" s="21"/>
    </row>
    <row r="17" spans="2:12" ht="44.25" customHeight="1" thickBot="1" x14ac:dyDescent="0.3">
      <c r="B17" s="77"/>
      <c r="C17" s="79" t="s">
        <v>93</v>
      </c>
      <c r="D17" s="80"/>
      <c r="E17" s="80"/>
      <c r="F17" s="80"/>
      <c r="G17" s="80"/>
      <c r="H17" s="80"/>
      <c r="I17" s="80"/>
      <c r="J17" s="81"/>
      <c r="L17" s="22" t="s">
        <v>94</v>
      </c>
    </row>
    <row r="22" spans="2:12" x14ac:dyDescent="0.25">
      <c r="F22" s="23"/>
    </row>
  </sheetData>
  <sheetProtection algorithmName="SHA-512" hashValue="zQgTemARVU2o6UabF4ViAbIqiLbC75kKtnP/qmuhQhPpJTbaJmaGUcU5e37rdSskcC2BJ7uAxuZorw4yidR0Ag==" saltValue="JlbUwT3/B8HA2k/eQRa0hQ==" spinCount="100000" sheet="1" objects="1" scenarios="1"/>
  <mergeCells count="19">
    <mergeCell ref="C4:G4"/>
    <mergeCell ref="E13:J13"/>
    <mergeCell ref="D12:D13"/>
    <mergeCell ref="E10:E11"/>
    <mergeCell ref="D15:J15"/>
    <mergeCell ref="C14:C15"/>
    <mergeCell ref="D14:J14"/>
    <mergeCell ref="E12:J12"/>
    <mergeCell ref="F10:J10"/>
    <mergeCell ref="G8:J8"/>
    <mergeCell ref="H6:J6"/>
    <mergeCell ref="H7:J7"/>
    <mergeCell ref="G6:G7"/>
    <mergeCell ref="G9:J9"/>
    <mergeCell ref="F8:F9"/>
    <mergeCell ref="F11:J11"/>
    <mergeCell ref="C17:J17"/>
    <mergeCell ref="B16:B17"/>
    <mergeCell ref="C16:J16"/>
  </mergeCells>
  <printOptions horizontalCentered="1"/>
  <pageMargins left="0.45" right="0.45" top="1" bottom="0.5" header="0.3" footer="0.3"/>
  <pageSetup scale="9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19671178-C007-4711-904B-801ADBED453B}">
            <xm:f>Validation!$I$12&gt;0</xm:f>
            <x14:dxf>
              <fill>
                <patternFill>
                  <bgColor theme="9" tint="0.79998168889431442"/>
                </patternFill>
              </fill>
            </x14:dxf>
          </x14:cfRule>
          <xm:sqref>C17:J17</xm:sqref>
        </x14:conditionalFormatting>
        <x14:conditionalFormatting xmlns:xm="http://schemas.microsoft.com/office/excel/2006/main">
          <x14:cfRule type="expression" priority="2" id="{D0EF56FD-B83C-4E6E-B883-542F5B409997}">
            <xm:f>Validation!$I$12&gt;=Validation!$M$6</xm:f>
            <x14:dxf>
              <fill>
                <patternFill>
                  <bgColor theme="9" tint="0.59996337778862885"/>
                </patternFill>
              </fill>
            </x14:dxf>
          </x14:cfRule>
          <xm:sqref>D15:J15</xm:sqref>
        </x14:conditionalFormatting>
        <x14:conditionalFormatting xmlns:xm="http://schemas.microsoft.com/office/excel/2006/main">
          <x14:cfRule type="expression" priority="3" id="{7C76A4CA-4EE6-4934-8887-F6322179C1C6}">
            <xm:f>Validation!$I$12&gt;=Validation!$M$5</xm:f>
            <x14:dxf>
              <fill>
                <patternFill>
                  <bgColor theme="9" tint="0.39994506668294322"/>
                </patternFill>
              </fill>
            </x14:dxf>
          </x14:cfRule>
          <xm:sqref>E13:J13</xm:sqref>
        </x14:conditionalFormatting>
        <x14:conditionalFormatting xmlns:xm="http://schemas.microsoft.com/office/excel/2006/main">
          <x14:cfRule type="expression" priority="4" id="{39AF2324-ED0E-4B80-936D-573F1EA19466}">
            <xm:f>Validation!$I$12&gt;=Validation!$M$4</xm:f>
            <x14:dxf>
              <fill>
                <patternFill>
                  <bgColor rgb="FF92D050"/>
                </patternFill>
              </fill>
            </x14:dxf>
          </x14:cfRule>
          <xm:sqref>F11:J11</xm:sqref>
        </x14:conditionalFormatting>
        <x14:conditionalFormatting xmlns:xm="http://schemas.microsoft.com/office/excel/2006/main">
          <x14:cfRule type="expression" priority="5" id="{A1A8C858-A3A3-450A-9312-2ECDDE80A380}">
            <xm:f>Validation!$I$12&gt;=Validation!$M$3</xm:f>
            <x14:dxf>
              <fill>
                <patternFill>
                  <bgColor rgb="FF8EC26A"/>
                </patternFill>
              </fill>
            </x14:dxf>
          </x14:cfRule>
          <xm:sqref>G9:J9</xm:sqref>
        </x14:conditionalFormatting>
        <x14:conditionalFormatting xmlns:xm="http://schemas.microsoft.com/office/excel/2006/main">
          <x14:cfRule type="expression" priority="6" id="{D4EE9DA6-639D-44E4-B342-C8410769FD8D}">
            <xm:f>Validation!$I$12&gt;=Validation!$M$2</xm:f>
            <x14:dxf>
              <fill>
                <patternFill>
                  <bgColor rgb="FF6DA945"/>
                </patternFill>
              </fill>
            </x14:dxf>
          </x14:cfRule>
          <xm:sqref>H7:J7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10D7-28D6-493B-9A7A-5985852FAAFF}">
  <dimension ref="A1:M12"/>
  <sheetViews>
    <sheetView workbookViewId="0">
      <selection activeCell="A5" sqref="A5"/>
    </sheetView>
  </sheetViews>
  <sheetFormatPr defaultRowHeight="15" x14ac:dyDescent="0.25"/>
  <cols>
    <col min="1" max="1" width="15.7109375" customWidth="1"/>
    <col min="2" max="2" width="5.85546875" customWidth="1"/>
    <col min="10" max="10" width="3.5703125" customWidth="1"/>
  </cols>
  <sheetData>
    <row r="1" spans="1:13" x14ac:dyDescent="0.25">
      <c r="A1" s="28" t="s">
        <v>8</v>
      </c>
      <c r="B1" s="13"/>
      <c r="C1" s="50" t="s">
        <v>3</v>
      </c>
      <c r="D1" s="50">
        <v>1</v>
      </c>
      <c r="E1" s="50">
        <v>2</v>
      </c>
      <c r="F1" s="50">
        <v>3</v>
      </c>
      <c r="G1" s="50">
        <v>4</v>
      </c>
      <c r="H1" s="50">
        <v>5</v>
      </c>
      <c r="K1" s="94" t="s">
        <v>95</v>
      </c>
      <c r="L1" s="94"/>
      <c r="M1" s="94"/>
    </row>
    <row r="2" spans="1:13" x14ac:dyDescent="0.25">
      <c r="A2" t="s">
        <v>9</v>
      </c>
      <c r="D2" s="18">
        <f>IF(Assessment!$D9=$A$2,2,IF(Assessment!D9=$A$3,1,0))</f>
        <v>0</v>
      </c>
      <c r="E2" s="18">
        <f>IF(Assessment!$D19=$A$2,2,IF(Assessment!$D19=$A$3,1,0))</f>
        <v>0</v>
      </c>
      <c r="F2" s="18">
        <f>IF(Assessment!D28=$A$2,2,IF(Assessment!D28=$A$3,1,0))</f>
        <v>0</v>
      </c>
      <c r="G2" s="18">
        <f>IF(Assessment!$D40=$A$2,2,IF(Assessment!$D40=$A$3,1,0))</f>
        <v>0</v>
      </c>
      <c r="H2" s="18">
        <f>IF(Assessment!$D49=$A$2,2,IF(Assessment!$D49=$A$3,1,0))</f>
        <v>0</v>
      </c>
      <c r="K2" s="27" t="s">
        <v>71</v>
      </c>
      <c r="L2">
        <f>L$7*6</f>
        <v>53.142857142857146</v>
      </c>
      <c r="M2" s="24">
        <f t="shared" ref="M2:M7" si="0">L2/I$11</f>
        <v>0.85714285714285721</v>
      </c>
    </row>
    <row r="3" spans="1:13" x14ac:dyDescent="0.25">
      <c r="A3" t="s">
        <v>11</v>
      </c>
      <c r="D3" s="18">
        <f>IF(Assessment!$D10=$A$2,2,IF(Assessment!D10=$A$3,1,0))</f>
        <v>0</v>
      </c>
      <c r="E3" s="18">
        <f>IF(Assessment!$D20=$A$2,2,IF(Assessment!$D20=$A$3,1,0))</f>
        <v>0</v>
      </c>
      <c r="F3" s="18">
        <f>IF(Assessment!D29=$A$2,2,IF(Assessment!D29=$A$3,1,0))</f>
        <v>0</v>
      </c>
      <c r="G3" s="18">
        <f>IF(Assessment!$D41=$A$2,2,IF(Assessment!$D41=$A$3,1,0))</f>
        <v>0</v>
      </c>
      <c r="H3" s="18">
        <f>IF(Assessment!$D50=$A$2,2,IF(Assessment!$D50=$A$3,1,0))</f>
        <v>0</v>
      </c>
      <c r="K3" s="27" t="s">
        <v>75</v>
      </c>
      <c r="L3">
        <f>L$7*5</f>
        <v>44.285714285714292</v>
      </c>
      <c r="M3" s="24">
        <f t="shared" si="0"/>
        <v>0.71428571428571441</v>
      </c>
    </row>
    <row r="4" spans="1:13" x14ac:dyDescent="0.25">
      <c r="A4" t="s">
        <v>13</v>
      </c>
      <c r="D4" s="18">
        <f>IF(Assessment!$D11=$A$2,2,IF(Assessment!D11=$A$3,1,0))</f>
        <v>0</v>
      </c>
      <c r="E4" s="18">
        <f>IF(Assessment!$D21=$A$2,2,IF(Assessment!$D21=$A$3,1,0))</f>
        <v>0</v>
      </c>
      <c r="F4" s="18">
        <f>IF(Assessment!D30=$A$2,2,IF(Assessment!D30=$A$3,1,0))</f>
        <v>0</v>
      </c>
      <c r="G4" s="18">
        <f>IF(Assessment!$D42=$A$2,2,IF(Assessment!$D42=$A$3,1,0))</f>
        <v>0</v>
      </c>
      <c r="H4" s="18">
        <f>IF(Assessment!$D51=$A$2,2,IF(Assessment!$D51=$A$3,1,0))</f>
        <v>0</v>
      </c>
      <c r="K4" s="27" t="s">
        <v>79</v>
      </c>
      <c r="L4">
        <f>L$7*4</f>
        <v>35.428571428571431</v>
      </c>
      <c r="M4" s="24">
        <f t="shared" si="0"/>
        <v>0.57142857142857151</v>
      </c>
    </row>
    <row r="5" spans="1:13" x14ac:dyDescent="0.25">
      <c r="D5" s="18">
        <f>IF(Assessment!$D12=$A$2,2,IF(Assessment!D12=$A$3,1,0))</f>
        <v>0</v>
      </c>
      <c r="E5" s="18">
        <f>IF(Assessment!$D22=$A$2,2,IF(Assessment!$D22=$A$3,1,0))</f>
        <v>0</v>
      </c>
      <c r="F5" s="18">
        <f>IF(Assessment!D31=$A$2,2,IF(Assessment!D31=$A$3,1,0))</f>
        <v>0</v>
      </c>
      <c r="G5" s="18">
        <f>IF(Assessment!$D43=$A$2,2,IF(Assessment!$D43=$A$3,1,0))</f>
        <v>0</v>
      </c>
      <c r="H5" s="18">
        <f>IF(Assessment!$D52=$A$2,2,IF(Assessment!$D52=$A$3,1,0))</f>
        <v>0</v>
      </c>
      <c r="K5" s="27" t="s">
        <v>83</v>
      </c>
      <c r="L5">
        <f>L$7*3</f>
        <v>26.571428571428573</v>
      </c>
      <c r="M5" s="24">
        <f t="shared" si="0"/>
        <v>0.4285714285714286</v>
      </c>
    </row>
    <row r="6" spans="1:13" x14ac:dyDescent="0.25">
      <c r="D6" s="18">
        <f>IF(Assessment!$D13=$A$2,2,IF(Assessment!D13=$A$3,1,0))</f>
        <v>0</v>
      </c>
      <c r="E6" s="18">
        <f>IF(Assessment!$D23=$A$2,2,IF(Assessment!$D23=$A$3,1,0))</f>
        <v>0</v>
      </c>
      <c r="F6" s="18">
        <f>IF(Assessment!D32=$A$2,2,IF(Assessment!D32=$A$3,1,0))</f>
        <v>0</v>
      </c>
      <c r="G6" s="18">
        <f>IF(Assessment!$D44=$A$2,2,IF(Assessment!$D44=$A$3,1,0))</f>
        <v>0</v>
      </c>
      <c r="H6" s="18">
        <f>IF(Assessment!$D53=$A$2,2,IF(Assessment!$D53=$A$3,1,0))</f>
        <v>0</v>
      </c>
      <c r="K6" s="27" t="s">
        <v>87</v>
      </c>
      <c r="L6">
        <f>L$7*2</f>
        <v>17.714285714285715</v>
      </c>
      <c r="M6" s="24">
        <f t="shared" si="0"/>
        <v>0.28571428571428575</v>
      </c>
    </row>
    <row r="7" spans="1:13" x14ac:dyDescent="0.25">
      <c r="D7" s="18">
        <f>IF(Assessment!$D14=$A$2,2,IF(Assessment!D14=$A$3,1,0))</f>
        <v>0</v>
      </c>
      <c r="F7" s="18">
        <f>IF(Assessment!D33=$A$2,2,IF(Assessment!D33=$A$3,1,0))</f>
        <v>0</v>
      </c>
      <c r="H7" s="18">
        <f>IF(Assessment!$D54=$A$2,2,IF(Assessment!$D54=$A$3,1,0))</f>
        <v>0</v>
      </c>
      <c r="K7" s="27" t="s">
        <v>91</v>
      </c>
      <c r="L7">
        <f>I$11/7</f>
        <v>8.8571428571428577</v>
      </c>
      <c r="M7" s="24">
        <f t="shared" si="0"/>
        <v>0.14285714285714288</v>
      </c>
    </row>
    <row r="8" spans="1:13" x14ac:dyDescent="0.25">
      <c r="F8" s="18">
        <f>IF(Assessment!D34=$A$2,2,IF(Assessment!D34=$A$3,1,0))</f>
        <v>0</v>
      </c>
      <c r="H8" s="18">
        <f>IF(Assessment!$D55=$A$2,2,IF(Assessment!$D55=$A$3,1,0))</f>
        <v>0</v>
      </c>
    </row>
    <row r="9" spans="1:13" ht="15.75" thickBot="1" x14ac:dyDescent="0.3">
      <c r="F9" s="18">
        <f>IF(Assessment!D35=$A$2,2,IF(Assessment!D35=$A$3,1,0))</f>
        <v>0</v>
      </c>
    </row>
    <row r="10" spans="1:13" ht="15.75" thickBot="1" x14ac:dyDescent="0.3">
      <c r="C10" s="19" t="s">
        <v>96</v>
      </c>
      <c r="D10" s="29">
        <f>SUM(D2:D9)</f>
        <v>0</v>
      </c>
      <c r="E10" s="29">
        <f t="shared" ref="E10:H10" si="1">SUM(E2:E9)</f>
        <v>0</v>
      </c>
      <c r="F10" s="29">
        <f t="shared" si="1"/>
        <v>0</v>
      </c>
      <c r="G10" s="29">
        <f t="shared" si="1"/>
        <v>0</v>
      </c>
      <c r="H10" s="30">
        <f t="shared" si="1"/>
        <v>0</v>
      </c>
      <c r="I10" s="25">
        <f>SUM(D10:H10)</f>
        <v>0</v>
      </c>
    </row>
    <row r="11" spans="1:13" ht="15.75" thickBot="1" x14ac:dyDescent="0.3">
      <c r="C11" s="19" t="s">
        <v>97</v>
      </c>
      <c r="D11" s="20">
        <v>12</v>
      </c>
      <c r="E11" s="20">
        <v>10</v>
      </c>
      <c r="F11" s="20">
        <v>16</v>
      </c>
      <c r="G11" s="20">
        <v>10</v>
      </c>
      <c r="H11" s="20">
        <v>14</v>
      </c>
      <c r="I11" s="20">
        <f>SUM(D11:H11)</f>
        <v>62</v>
      </c>
    </row>
    <row r="12" spans="1:13" ht="15.75" thickBot="1" x14ac:dyDescent="0.3">
      <c r="H12" s="20" t="s">
        <v>98</v>
      </c>
      <c r="I12" s="26">
        <f>I10/I11</f>
        <v>0</v>
      </c>
    </row>
  </sheetData>
  <mergeCells count="1">
    <mergeCell ref="K1:M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5459E6417B2F4D87FF1F03E3A09466" ma:contentTypeVersion="2" ma:contentTypeDescription="Create a new document." ma:contentTypeScope="" ma:versionID="e0c12b88a2ec937e4dc4ded4f0bbfa37">
  <xsd:schema xmlns:xsd="http://www.w3.org/2001/XMLSchema" xmlns:xs="http://www.w3.org/2001/XMLSchema" xmlns:p="http://schemas.microsoft.com/office/2006/metadata/properties" xmlns:ns1="http://schemas.microsoft.com/sharepoint/v3" xmlns:ns2="9bb3aac4-0f75-4e0f-b667-2d2e4f0b378c" targetNamespace="http://schemas.microsoft.com/office/2006/metadata/properties" ma:root="true" ma:fieldsID="eed8e977b23bfff34fb64b946aeeeab0" ns1:_="" ns2:_="">
    <xsd:import namespace="http://schemas.microsoft.com/sharepoint/v3"/>
    <xsd:import namespace="9bb3aac4-0f75-4e0f-b667-2d2e4f0b378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b3aac4-0f75-4e0f-b667-2d2e4f0b37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C68EC65-8A77-4E4A-821A-1F3677510C86}"/>
</file>

<file path=customXml/itemProps2.xml><?xml version="1.0" encoding="utf-8"?>
<ds:datastoreItem xmlns:ds="http://schemas.openxmlformats.org/officeDocument/2006/customXml" ds:itemID="{EA831522-282F-43FF-81A1-6313BDEF58CD}">
  <ds:schemaRefs>
    <ds:schemaRef ds:uri="http://schemas.microsoft.com/sharepoint/v3/contenttype/forms"/>
  </ds:schemaRefs>
</ds:datastoreItem>
</file>

<file path=customXml/itemProps3.xml><?xml version="1.0" encoding="utf-8"?>
<ds:datastoreItem xmlns:ds="http://schemas.openxmlformats.org/officeDocument/2006/customXml" ds:itemID="{89DF7328-6C73-41F5-A50A-34EBD5000481}">
  <ds:schemaRefs>
    <ds:schemaRef ds:uri="http://purl.org/dc/elements/1.1/"/>
    <ds:schemaRef ds:uri="http://schemas.microsoft.com/office/2006/documentManagement/types"/>
    <ds:schemaRef ds:uri="55fdfd39-938e-49ee-83a1-7d15dfda8958"/>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db1ae140-d56f-485f-b929-2542e44a8fd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Assessment</vt:lpstr>
      <vt:lpstr>Results</vt:lpstr>
      <vt:lpstr>Validation</vt:lpstr>
      <vt:lpstr>Assessment</vt:lpstr>
      <vt:lpstr>Assessment!Print_Area</vt:lpstr>
      <vt:lpstr>Results!Print_Area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 GOVERNANCE MATURITY ASSESSMENT</dc:title>
  <dc:subject/>
  <dc:creator>Scott Emry, Assistant State CIO</dc:creator>
  <cp:keywords/>
  <dc:description/>
  <cp:lastModifiedBy>EMRY Scott * DAS</cp:lastModifiedBy>
  <cp:revision/>
  <dcterms:created xsi:type="dcterms:W3CDTF">2021-08-16T22:25:33Z</dcterms:created>
  <dcterms:modified xsi:type="dcterms:W3CDTF">2024-12-23T19:11:56Z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0x010100885459E6417B2F4D87FF1F03E3A09466</vt:lpwstr>
  </property>
  <property fmtid="{D5CDD505-2E9C-101B-9397-08002B2CF9AE}" pid="3" name="MediaServiceImageTags">
    <vt:lpwstr/>
  </property>
  <property fmtid="{D5CDD505-2E9C-101B-9397-08002B2CF9AE}" pid="4" name="MSIP_Label_db79d039-fcd0-4045-9c78-4cfb2eba0904_Enabled">
    <vt:lpwstr>true</vt:lpwstr>
  </property>
  <property fmtid="{D5CDD505-2E9C-101B-9397-08002B2CF9AE}" pid="5" name="MSIP_Label_db79d039-fcd0-4045-9c78-4cfb2eba0904_SetDate">
    <vt:lpwstr>2024-10-02T23:21:36Z</vt:lpwstr>
  </property>
  <property fmtid="{D5CDD505-2E9C-101B-9397-08002B2CF9AE}" pid="6" name="MSIP_Label_db79d039-fcd0-4045-9c78-4cfb2eba0904_Method">
    <vt:lpwstr>Privileged</vt:lpwstr>
  </property>
  <property fmtid="{D5CDD505-2E9C-101B-9397-08002B2CF9AE}" pid="7" name="MSIP_Label_db79d039-fcd0-4045-9c78-4cfb2eba0904_Name">
    <vt:lpwstr>Level 2 - Limited (Items)</vt:lpwstr>
  </property>
  <property fmtid="{D5CDD505-2E9C-101B-9397-08002B2CF9AE}" pid="8" name="MSIP_Label_db79d039-fcd0-4045-9c78-4cfb2eba0904_SiteId">
    <vt:lpwstr>aa3f6932-fa7c-47b4-a0ce-a598cad161cf</vt:lpwstr>
  </property>
  <property fmtid="{D5CDD505-2E9C-101B-9397-08002B2CF9AE}" pid="9" name="MSIP_Label_db79d039-fcd0-4045-9c78-4cfb2eba0904_ActionId">
    <vt:lpwstr>96341702-cd5f-497d-9209-ce038e089ad0</vt:lpwstr>
  </property>
  <property fmtid="{D5CDD505-2E9C-101B-9397-08002B2CF9AE}" pid="10" name="MSIP_Label_db79d039-fcd0-4045-9c78-4cfb2eba0904_ContentBits">
    <vt:lpwstr>0</vt:lpwstr>
  </property>
</Properties>
</file>