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fornelli/Desktop/"/>
    </mc:Choice>
  </mc:AlternateContent>
  <xr:revisionPtr revIDLastSave="0" documentId="8_{B85E9516-BF07-0549-9069-42069BBF561F}" xr6:coauthVersionLast="31" xr6:coauthVersionMax="31" xr10:uidLastSave="{00000000-0000-0000-0000-000000000000}"/>
  <workbookProtection workbookAlgorithmName="SHA-512" workbookHashValue="AhpfKUtPFYUDhOL3IfUGwpXMlljqdnKntCWdii8rS56pq16nFOYu4WcCNuEqEygbCC/yNglsHJiBjmAdl6zeSg==" workbookSaltValue="LiyS9QtCiNWehTJAtu3qPQ==" workbookSpinCount="100000" lockStructure="1"/>
  <bookViews>
    <workbookView xWindow="0" yWindow="460" windowWidth="32000" windowHeight="20040" activeTab="3" xr2:uid="{00000000-000D-0000-FFFF-FFFF00000000}"/>
  </bookViews>
  <sheets>
    <sheet name="1st Qtr" sheetId="4" r:id="rId1"/>
    <sheet name="2nd Qtr" sheetId="8" r:id="rId2"/>
    <sheet name="3rd Qtr" sheetId="7" r:id="rId3"/>
    <sheet name="4th Qtr" sheetId="6" r:id="rId4"/>
    <sheet name="Notes" sheetId="5" r:id="rId5"/>
    <sheet name="Sheet1" sheetId="9" r:id="rId6"/>
    <sheet name="ESRI_MAPINFO_SHEET" sheetId="10" state="veryHidden" r:id="rId7"/>
  </sheets>
  <definedNames>
    <definedName name="Breeds">Notes!$M$5:$M$6</definedName>
    <definedName name="CowData">Notes!$F$4:$G$11</definedName>
    <definedName name="Holstein">Notes!$P$6:$P$21</definedName>
    <definedName name="HolsteinM">Notes!$P$6:$Q$21</definedName>
    <definedName name="Jersey">Notes!$U$6:$U$12</definedName>
    <definedName name="JerseyM">Notes!$U$6:$V$12</definedName>
  </definedNames>
  <calcPr calcId="162913"/>
</workbook>
</file>

<file path=xl/calcChain.xml><?xml version="1.0" encoding="utf-8"?>
<calcChain xmlns="http://schemas.openxmlformats.org/spreadsheetml/2006/main">
  <c r="F14" i="4" l="1"/>
  <c r="J39" i="4"/>
  <c r="H39" i="4"/>
  <c r="F39" i="4"/>
  <c r="J34" i="4"/>
  <c r="H34" i="4"/>
  <c r="F34" i="4"/>
  <c r="J29" i="4"/>
  <c r="H29" i="4"/>
  <c r="F29" i="4"/>
  <c r="J14" i="4"/>
  <c r="H14" i="4"/>
  <c r="J10" i="4"/>
  <c r="H10" i="4"/>
  <c r="F10" i="4"/>
  <c r="D10" i="4"/>
  <c r="J39" i="6"/>
  <c r="H39" i="6"/>
  <c r="F39" i="6"/>
  <c r="J34" i="6"/>
  <c r="H34" i="6"/>
  <c r="F34" i="6"/>
  <c r="J29" i="6"/>
  <c r="H29" i="6"/>
  <c r="F29" i="6"/>
  <c r="J14" i="6"/>
  <c r="H14" i="6"/>
  <c r="F14" i="6"/>
  <c r="F38" i="4"/>
  <c r="F40" i="4" s="1"/>
  <c r="F33" i="4"/>
  <c r="F35" i="4" s="1"/>
  <c r="F28" i="4"/>
  <c r="F30" i="4" s="1"/>
  <c r="F42" i="4" s="1"/>
  <c r="D38" i="4"/>
  <c r="D33" i="4"/>
  <c r="D28" i="4"/>
  <c r="H38" i="4"/>
  <c r="H40" i="4"/>
  <c r="H33" i="4"/>
  <c r="H35" i="4" s="1"/>
  <c r="H42" i="4" s="1"/>
  <c r="H28" i="4"/>
  <c r="H30" i="4"/>
  <c r="J38" i="4"/>
  <c r="J40" i="4" s="1"/>
  <c r="J33" i="4"/>
  <c r="J35" i="4"/>
  <c r="J28" i="4"/>
  <c r="J30" i="4" s="1"/>
  <c r="J10" i="6"/>
  <c r="J33" i="6" s="1"/>
  <c r="J35" i="6" s="1"/>
  <c r="H10" i="6"/>
  <c r="H38" i="6" s="1"/>
  <c r="H40" i="6" s="1"/>
  <c r="F10" i="6"/>
  <c r="F38" i="6" s="1"/>
  <c r="F40" i="6" s="1"/>
  <c r="D10" i="6"/>
  <c r="J39" i="7"/>
  <c r="H39" i="7"/>
  <c r="F39" i="7"/>
  <c r="J34" i="7"/>
  <c r="H34" i="7"/>
  <c r="F34" i="7"/>
  <c r="J29" i="7"/>
  <c r="H29" i="7"/>
  <c r="F29" i="7"/>
  <c r="J14" i="7"/>
  <c r="H14" i="7"/>
  <c r="F14" i="7"/>
  <c r="H33" i="6"/>
  <c r="H35" i="6" s="1"/>
  <c r="J38" i="6"/>
  <c r="J40" i="6" s="1"/>
  <c r="J28" i="6"/>
  <c r="J30" i="6" s="1"/>
  <c r="F33" i="6"/>
  <c r="F35" i="6" s="1"/>
  <c r="D38" i="6"/>
  <c r="D33" i="6"/>
  <c r="D28" i="6"/>
  <c r="J10" i="7"/>
  <c r="H10" i="7"/>
  <c r="H38" i="7" s="1"/>
  <c r="H40" i="7" s="1"/>
  <c r="F10" i="7"/>
  <c r="F33" i="7" s="1"/>
  <c r="F35" i="7" s="1"/>
  <c r="D10" i="7"/>
  <c r="H33" i="7"/>
  <c r="H35" i="7" s="1"/>
  <c r="F38" i="7"/>
  <c r="F40" i="7" s="1"/>
  <c r="F28" i="7"/>
  <c r="F30" i="7" s="1"/>
  <c r="D38" i="7"/>
  <c r="D33" i="7"/>
  <c r="D28" i="7"/>
  <c r="J33" i="7"/>
  <c r="J35" i="7" s="1"/>
  <c r="J28" i="7"/>
  <c r="J30" i="7"/>
  <c r="J38" i="7"/>
  <c r="J40" i="7" s="1"/>
  <c r="J39" i="8"/>
  <c r="H39" i="8"/>
  <c r="F39" i="8"/>
  <c r="J34" i="8"/>
  <c r="H34" i="8"/>
  <c r="F34" i="8"/>
  <c r="J29" i="8"/>
  <c r="H29" i="8"/>
  <c r="F29" i="8"/>
  <c r="J14" i="8"/>
  <c r="J30" i="8" s="1"/>
  <c r="J42" i="8" s="1"/>
  <c r="H14" i="8"/>
  <c r="F14" i="8"/>
  <c r="J10" i="8"/>
  <c r="H10" i="8"/>
  <c r="F10" i="8"/>
  <c r="F38" i="8" s="1"/>
  <c r="F40" i="8" s="1"/>
  <c r="D10" i="8"/>
  <c r="D28" i="8" s="1"/>
  <c r="F33" i="8"/>
  <c r="F35" i="8" s="1"/>
  <c r="D33" i="8"/>
  <c r="D38" i="8"/>
  <c r="H38" i="8"/>
  <c r="H40" i="8"/>
  <c r="H33" i="8"/>
  <c r="H35" i="8" s="1"/>
  <c r="H28" i="8"/>
  <c r="H30" i="8"/>
  <c r="H42" i="8" s="1"/>
  <c r="J33" i="8"/>
  <c r="J35" i="8" s="1"/>
  <c r="J38" i="8"/>
  <c r="J40" i="8"/>
  <c r="J28" i="8"/>
  <c r="D14" i="4"/>
  <c r="D14" i="7"/>
  <c r="D14" i="6"/>
  <c r="D14" i="8"/>
  <c r="J42" i="4" l="1"/>
  <c r="J42" i="6"/>
  <c r="J42" i="7"/>
  <c r="F42" i="7"/>
  <c r="F28" i="8"/>
  <c r="F30" i="8" s="1"/>
  <c r="F42" i="8" s="1"/>
  <c r="H28" i="7"/>
  <c r="H30" i="7" s="1"/>
  <c r="H42" i="7" s="1"/>
  <c r="F28" i="6"/>
  <c r="F30" i="6" s="1"/>
  <c r="F42" i="6" s="1"/>
  <c r="H28" i="6"/>
  <c r="H30" i="6" s="1"/>
  <c r="H42" i="6" s="1"/>
  <c r="D30" i="8"/>
  <c r="D40" i="8"/>
  <c r="L40" i="8" s="1"/>
  <c r="D35" i="8"/>
  <c r="L35" i="8" s="1"/>
  <c r="D30" i="6"/>
  <c r="D40" i="6"/>
  <c r="L40" i="6" s="1"/>
  <c r="D35" i="6"/>
  <c r="L35" i="6" s="1"/>
  <c r="D40" i="7"/>
  <c r="L40" i="7" s="1"/>
  <c r="D30" i="7"/>
  <c r="D35" i="7"/>
  <c r="L35" i="7" s="1"/>
  <c r="D35" i="4"/>
  <c r="L35" i="4" s="1"/>
  <c r="D30" i="4"/>
  <c r="D40" i="4"/>
  <c r="L40" i="4" s="1"/>
  <c r="D42" i="7" l="1"/>
  <c r="L42" i="7" s="1"/>
  <c r="L30" i="7"/>
  <c r="D42" i="6"/>
  <c r="L42" i="6" s="1"/>
  <c r="L30" i="6"/>
  <c r="D42" i="4"/>
  <c r="L42" i="4" s="1"/>
  <c r="L30" i="4"/>
  <c r="L30" i="8"/>
  <c r="D42" i="8"/>
  <c r="L42" i="8" s="1"/>
</calcChain>
</file>

<file path=xl/sharedStrings.xml><?xml version="1.0" encoding="utf-8"?>
<sst xmlns="http://schemas.openxmlformats.org/spreadsheetml/2006/main" count="310" uniqueCount="83">
  <si>
    <t>Calf</t>
  </si>
  <si>
    <t>Heifer</t>
  </si>
  <si>
    <t>Dry Cow</t>
  </si>
  <si>
    <t>No. of 1,000 lb A.U.</t>
  </si>
  <si>
    <t>Days in period</t>
  </si>
  <si>
    <t>Subtotal Manure in tons</t>
  </si>
  <si>
    <t>Total Manure in tons</t>
  </si>
  <si>
    <t>Manure Calculation</t>
  </si>
  <si>
    <t>A</t>
  </si>
  <si>
    <t>C</t>
  </si>
  <si>
    <t>E</t>
  </si>
  <si>
    <t>G</t>
  </si>
  <si>
    <t>J</t>
  </si>
  <si>
    <t>K</t>
  </si>
  <si>
    <t>L</t>
  </si>
  <si>
    <t>M</t>
  </si>
  <si>
    <t>N</t>
  </si>
  <si>
    <t>O</t>
  </si>
  <si>
    <t>P</t>
  </si>
  <si>
    <t>Q</t>
  </si>
  <si>
    <t>Eligible Manure Calculation</t>
  </si>
  <si>
    <t>Breed &amp; Characteristics</t>
  </si>
  <si>
    <t>Average Animal Weight</t>
  </si>
  <si>
    <t>January</t>
  </si>
  <si>
    <t>February</t>
  </si>
  <si>
    <t>March</t>
  </si>
  <si>
    <t>April</t>
  </si>
  <si>
    <t>B</t>
  </si>
  <si>
    <t>D</t>
  </si>
  <si>
    <t>F</t>
  </si>
  <si>
    <t>H</t>
  </si>
  <si>
    <t>I</t>
  </si>
  <si>
    <t>Cell Type</t>
  </si>
  <si>
    <t>Breed</t>
  </si>
  <si>
    <t>Avg. Wht.</t>
  </si>
  <si>
    <t>User Input Cell</t>
  </si>
  <si>
    <t>Holstein</t>
  </si>
  <si>
    <t>Jersey</t>
  </si>
  <si>
    <t>Notes</t>
  </si>
  <si>
    <t>Formulas</t>
  </si>
  <si>
    <t>Wet Cow</t>
  </si>
  <si>
    <t>Manure</t>
  </si>
  <si>
    <t>From HLookUp Table</t>
  </si>
  <si>
    <t>Manure Production lb/day/AU</t>
  </si>
  <si>
    <t>Applicant</t>
  </si>
  <si>
    <t>Enter Tax Year</t>
  </si>
  <si>
    <t>Enter applicant name</t>
  </si>
  <si>
    <t>Enter Number of Animals by Classification</t>
  </si>
  <si>
    <t>Select Breed from drop-down list</t>
  </si>
  <si>
    <t>Date</t>
  </si>
  <si>
    <t xml:space="preserve">2nd Quarter of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</si>
  <si>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</si>
  <si>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</si>
  <si>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</si>
  <si>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</si>
  <si>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</si>
  <si>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</si>
  <si>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</si>
  <si>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</si>
  <si>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4th Quarter of </t>
  </si>
  <si>
    <t xml:space="preserve">3rd Quarter of </t>
  </si>
  <si>
    <t>Herd Inventory, beginning of month</t>
  </si>
  <si>
    <t>Avg. Milk Production, lb/day/AU</t>
  </si>
  <si>
    <t>HLookUp Tables</t>
  </si>
  <si>
    <t>Drop Downs</t>
  </si>
  <si>
    <t>Breeds</t>
  </si>
  <si>
    <t>Milk</t>
  </si>
  <si>
    <t>Select herd average milk production</t>
  </si>
  <si>
    <t>Enter beginning of month number</t>
  </si>
  <si>
    <t>Enter number of days in period</t>
  </si>
  <si>
    <t xml:space="preserve">  Grand Total</t>
  </si>
  <si>
    <t>(for average herd size calculation)</t>
  </si>
  <si>
    <t>N = (((F+G)/2)*A)/1000</t>
  </si>
  <si>
    <t>K = (((E+F)/2)*A)/1000</t>
  </si>
  <si>
    <t>H = (((D+E)/2)*A)/1000</t>
  </si>
  <si>
    <t>M = (K*C*L)/2000</t>
  </si>
  <si>
    <t>P = (N*C*O)/2000</t>
  </si>
  <si>
    <t>J = (H*C*I)/2000</t>
  </si>
  <si>
    <t xml:space="preserve">1st Quarter of </t>
  </si>
  <si>
    <t>Signature</t>
  </si>
  <si>
    <t>I, __________________, a representative of __________________ declare that the information entered above is true and correct and the 100% of the material listed herein was delivered to __________________, a biofuel producer, to be used as biofuel in Oregon or used to produce biofuel in Oregon.</t>
  </si>
  <si>
    <t>Bovine Manure Tax Credit Calculator</t>
  </si>
  <si>
    <t>Lactating 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</si>
</sst>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10" applyNumberFormat="0" applyAlignment="0" applyProtection="0"/>
    <xf numFmtId="0" fontId="3" fillId="3" borderId="0" applyNumberFormat="0" applyBorder="0" applyAlignment="0" applyProtection="0"/>
    <xf numFmtId="0" fontId="1" fillId="4" borderId="11" applyNumberFormat="0" applyFont="0" applyAlignment="0" applyProtection="0"/>
  </cellStyleXfs>
  <cellXfs count="86">
    <xf numFmtId="0" fontId="0" fillId="0" borderId="0" xfId="0"/>
    <xf numFmtId="0" fontId="5" fillId="2" borderId="10" xfId="1" applyFont="1" applyAlignment="1" applyProtection="1">
      <alignment horizontal="center"/>
      <protection locked="0"/>
    </xf>
    <xf numFmtId="0" fontId="2" fillId="2" borderId="10" xfId="1" applyAlignment="1" applyProtection="1">
      <alignment horizontal="center"/>
      <protection locked="0"/>
    </xf>
    <xf numFmtId="3" fontId="2" fillId="2" borderId="10" xfId="1" applyNumberFormat="1" applyAlignment="1" applyProtection="1">
      <alignment horizontal="center" vertical="center"/>
      <protection locked="0"/>
    </xf>
    <xf numFmtId="0" fontId="2" fillId="2" borderId="10" xfId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4" fontId="8" fillId="0" borderId="0" xfId="0" applyNumberFormat="1" applyFont="1" applyProtection="1"/>
    <xf numFmtId="0" fontId="0" fillId="0" borderId="0" xfId="0" applyProtection="1"/>
    <xf numFmtId="0" fontId="8" fillId="0" borderId="0" xfId="0" applyFont="1" applyAlignment="1" applyProtection="1">
      <alignment horizontal="left"/>
    </xf>
    <xf numFmtId="0" fontId="4" fillId="0" borderId="0" xfId="0" applyFont="1" applyProtection="1"/>
    <xf numFmtId="0" fontId="6" fillId="0" borderId="0" xfId="0" applyFont="1" applyAlignment="1" applyProtection="1">
      <alignment horizontal="right"/>
    </xf>
    <xf numFmtId="4" fontId="8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" fontId="0" fillId="0" borderId="0" xfId="0" applyNumberFormat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Alignment="1" applyProtection="1">
      <alignment horizontal="right"/>
    </xf>
    <xf numFmtId="1" fontId="8" fillId="5" borderId="2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/>
    <xf numFmtId="164" fontId="6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" fontId="8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Border="1" applyProtection="1"/>
    <xf numFmtId="164" fontId="6" fillId="0" borderId="0" xfId="0" quotePrefix="1" applyNumberFormat="1" applyFont="1" applyAlignment="1" applyProtection="1">
      <alignment horizontal="right"/>
    </xf>
    <xf numFmtId="166" fontId="8" fillId="5" borderId="2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166" fontId="6" fillId="0" borderId="0" xfId="0" applyNumberFormat="1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4" fontId="6" fillId="0" borderId="0" xfId="0" applyNumberFormat="1" applyFont="1" applyAlignment="1" applyProtection="1">
      <alignment horizontal="center"/>
    </xf>
    <xf numFmtId="3" fontId="8" fillId="0" borderId="0" xfId="0" applyNumberFormat="1" applyFont="1" applyProtection="1"/>
    <xf numFmtId="166" fontId="6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66" fontId="6" fillId="0" borderId="0" xfId="0" applyNumberFormat="1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6" fontId="6" fillId="0" borderId="0" xfId="0" applyNumberFormat="1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0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3" fillId="3" borderId="2" xfId="2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4" borderId="11" xfId="3" applyFont="1" applyProtection="1">
      <protection locked="0"/>
    </xf>
    <xf numFmtId="0" fontId="2" fillId="2" borderId="10" xfId="1" applyProtection="1"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8" fillId="0" borderId="0" xfId="0" quotePrefix="1" applyFont="1" applyAlignment="1" applyProtection="1">
      <alignment horizontal="left"/>
      <protection locked="0"/>
    </xf>
    <xf numFmtId="0" fontId="8" fillId="0" borderId="0" xfId="0" quotePrefix="1" applyFont="1" applyProtection="1">
      <protection locked="0"/>
    </xf>
    <xf numFmtId="0" fontId="5" fillId="2" borderId="5" xfId="1" applyFont="1" applyBorder="1" applyAlignment="1" applyProtection="1">
      <alignment horizontal="center"/>
      <protection locked="0"/>
    </xf>
    <xf numFmtId="0" fontId="5" fillId="2" borderId="6" xfId="1" applyFont="1" applyBorder="1" applyAlignment="1" applyProtection="1">
      <alignment horizontal="center"/>
      <protection locked="0"/>
    </xf>
    <xf numFmtId="0" fontId="5" fillId="2" borderId="7" xfId="1" applyFont="1" applyBorder="1" applyAlignment="1" applyProtection="1">
      <alignment horizontal="center"/>
      <protection locked="0"/>
    </xf>
    <xf numFmtId="4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/>
    </xf>
    <xf numFmtId="0" fontId="2" fillId="2" borderId="5" xfId="1" applyBorder="1" applyAlignment="1" applyProtection="1">
      <alignment horizontal="center" vertical="center"/>
      <protection locked="0"/>
    </xf>
    <xf numFmtId="0" fontId="2" fillId="2" borderId="6" xfId="1" applyBorder="1" applyAlignment="1" applyProtection="1">
      <alignment horizontal="center" vertical="center"/>
      <protection locked="0"/>
    </xf>
    <xf numFmtId="0" fontId="2" fillId="2" borderId="7" xfId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wrapText="1"/>
    </xf>
    <xf numFmtId="0" fontId="4" fillId="4" borderId="5" xfId="3" applyFont="1" applyBorder="1" applyAlignment="1" applyProtection="1">
      <alignment horizontal="center"/>
      <protection locked="0"/>
    </xf>
    <xf numFmtId="0" fontId="4" fillId="4" borderId="6" xfId="3" applyFont="1" applyBorder="1" applyAlignment="1" applyProtection="1">
      <alignment horizontal="center"/>
      <protection locked="0"/>
    </xf>
    <xf numFmtId="0" fontId="4" fillId="4" borderId="7" xfId="3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</xf>
  </cellXfs>
  <cellStyles count="4">
    <cellStyle name="Input" xfId="1" builtinId="20"/>
    <cellStyle name="Neutral" xfId="2" builtinId="28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8"/>
  <sheetViews>
    <sheetView topLeftCell="A7" zoomScale="120" zoomScaleNormal="120" workbookViewId="0">
      <selection activeCell="S13" sqref="S13"/>
    </sheetView>
  </sheetViews>
  <sheetFormatPr baseColWidth="10" defaultColWidth="9.1640625" defaultRowHeight="15" x14ac:dyDescent="0.2"/>
  <cols>
    <col min="1" max="1" width="2.5" style="5" bestFit="1" customWidth="1"/>
    <col min="2" max="2" width="26.5" style="7" customWidth="1"/>
    <col min="3" max="3" width="1.6640625" style="7" customWidth="1"/>
    <col min="4" max="4" width="6.6640625" style="7" customWidth="1"/>
    <col min="5" max="5" width="1.6640625" style="7" customWidth="1"/>
    <col min="6" max="6" width="6.6640625" style="7" customWidth="1"/>
    <col min="7" max="7" width="1.6640625" style="7" customWidth="1"/>
    <col min="8" max="8" width="6.6640625" style="7" customWidth="1"/>
    <col min="9" max="9" width="1.6640625" style="7" customWidth="1"/>
    <col min="10" max="10" width="6.6640625" style="7" customWidth="1"/>
    <col min="11" max="11" width="1.6640625" style="7" customWidth="1"/>
    <col min="12" max="12" width="13.5" style="8" customWidth="1"/>
    <col min="13" max="13" width="6.6640625" style="7" customWidth="1"/>
    <col min="14" max="14" width="9.1640625" style="7" customWidth="1"/>
    <col min="15" max="23" width="9.1640625" style="9"/>
    <col min="24" max="24" width="4" style="10" bestFit="1" customWidth="1"/>
    <col min="25" max="16384" width="9.1640625" style="7"/>
  </cols>
  <sheetData>
    <row r="1" spans="1:24" ht="19" x14ac:dyDescent="0.25">
      <c r="B1" s="6" t="s">
        <v>81</v>
      </c>
    </row>
    <row r="2" spans="1:24" x14ac:dyDescent="0.2">
      <c r="A2" s="11"/>
    </row>
    <row r="3" spans="1:24" ht="16" x14ac:dyDescent="0.2">
      <c r="B3" s="11" t="s">
        <v>20</v>
      </c>
      <c r="E3" s="58"/>
      <c r="F3" s="58"/>
      <c r="G3" s="58"/>
      <c r="H3" s="58" t="s">
        <v>78</v>
      </c>
      <c r="J3" s="1"/>
      <c r="L3" s="13" t="s">
        <v>45</v>
      </c>
    </row>
    <row r="5" spans="1:24" ht="16" x14ac:dyDescent="0.2">
      <c r="B5" s="14" t="s">
        <v>44</v>
      </c>
      <c r="D5" s="71"/>
      <c r="E5" s="72"/>
      <c r="F5" s="72"/>
      <c r="G5" s="72"/>
      <c r="H5" s="72"/>
      <c r="I5" s="72"/>
      <c r="J5" s="73"/>
      <c r="L5" s="13" t="s">
        <v>46</v>
      </c>
    </row>
    <row r="7" spans="1:24" x14ac:dyDescent="0.2">
      <c r="B7" s="15" t="s">
        <v>21</v>
      </c>
      <c r="D7" s="78"/>
      <c r="E7" s="79"/>
      <c r="F7" s="80"/>
      <c r="L7" s="13" t="s">
        <v>48</v>
      </c>
    </row>
    <row r="8" spans="1:24" ht="10" customHeight="1" x14ac:dyDescent="0.2"/>
    <row r="9" spans="1:24" ht="25" x14ac:dyDescent="0.2">
      <c r="D9" s="85" t="s">
        <v>82</v>
      </c>
      <c r="E9" s="5"/>
      <c r="F9" s="5" t="s">
        <v>2</v>
      </c>
      <c r="G9" s="5"/>
      <c r="H9" s="5" t="s">
        <v>1</v>
      </c>
      <c r="I9" s="5"/>
      <c r="J9" s="5" t="s">
        <v>0</v>
      </c>
      <c r="L9" s="16"/>
      <c r="M9" s="9"/>
      <c r="N9" s="9"/>
      <c r="U9" s="10"/>
      <c r="V9" s="7"/>
      <c r="W9" s="7"/>
      <c r="X9" s="7"/>
    </row>
    <row r="10" spans="1:24" x14ac:dyDescent="0.2">
      <c r="A10" s="5" t="s">
        <v>8</v>
      </c>
      <c r="B10" s="17" t="s">
        <v>22</v>
      </c>
      <c r="C10" s="18"/>
      <c r="D10" s="19" t="e">
        <f>HLOOKUP(D7,Notes!F4:G11,2,FALSE)</f>
        <v>#N/A</v>
      </c>
      <c r="E10" s="20"/>
      <c r="F10" s="19" t="e">
        <f>HLOOKUP(D7,Notes!F4:G11,3,FALSE)</f>
        <v>#N/A</v>
      </c>
      <c r="G10" s="20"/>
      <c r="H10" s="19" t="e">
        <f>HLOOKUP(D7,Notes!F4:G11,4,FALSE)</f>
        <v>#N/A</v>
      </c>
      <c r="I10" s="20"/>
      <c r="J10" s="19" t="e">
        <f>HLOOKUP(D7,Notes!F4:G11,5,FALSE)</f>
        <v>#N/A</v>
      </c>
      <c r="L10" s="16"/>
      <c r="M10" s="9"/>
      <c r="N10" s="9"/>
      <c r="U10" s="10"/>
      <c r="V10" s="7"/>
      <c r="W10" s="7"/>
      <c r="X10" s="7"/>
    </row>
    <row r="11" spans="1:24" ht="10" customHeight="1" x14ac:dyDescent="0.2">
      <c r="D11" s="20"/>
      <c r="E11" s="20"/>
      <c r="F11" s="20"/>
      <c r="G11" s="20"/>
      <c r="H11" s="20"/>
      <c r="I11" s="20"/>
      <c r="J11" s="20"/>
      <c r="L11" s="16"/>
      <c r="M11" s="9"/>
      <c r="N11" s="9"/>
      <c r="U11" s="10"/>
      <c r="V11" s="7"/>
      <c r="W11" s="7"/>
      <c r="X11" s="7"/>
    </row>
    <row r="12" spans="1:24" x14ac:dyDescent="0.2">
      <c r="A12" s="5" t="s">
        <v>27</v>
      </c>
      <c r="B12" s="17" t="s">
        <v>62</v>
      </c>
      <c r="D12" s="2"/>
      <c r="E12" s="18"/>
      <c r="F12" s="18"/>
      <c r="G12" s="18"/>
      <c r="H12" s="18"/>
      <c r="I12" s="18"/>
      <c r="J12" s="18"/>
      <c r="K12" s="21"/>
      <c r="L12" s="13" t="s">
        <v>67</v>
      </c>
      <c r="M12" s="9"/>
      <c r="N12" s="9"/>
      <c r="U12" s="10"/>
      <c r="V12" s="10"/>
      <c r="W12" s="7"/>
      <c r="X12" s="7"/>
    </row>
    <row r="13" spans="1:24" ht="10" customHeight="1" x14ac:dyDescent="0.2">
      <c r="A13" s="7"/>
      <c r="D13" s="18"/>
      <c r="E13" s="18"/>
      <c r="F13" s="18"/>
      <c r="G13" s="18"/>
      <c r="H13" s="18"/>
      <c r="I13" s="18"/>
      <c r="J13" s="18"/>
      <c r="K13" s="21"/>
      <c r="L13" s="16"/>
      <c r="M13" s="9"/>
      <c r="N13" s="9"/>
      <c r="U13" s="10"/>
      <c r="V13" s="7"/>
      <c r="W13" s="7"/>
      <c r="X13" s="7"/>
    </row>
    <row r="14" spans="1:24" x14ac:dyDescent="0.2">
      <c r="A14" s="5" t="s">
        <v>9</v>
      </c>
      <c r="B14" s="22" t="s">
        <v>43</v>
      </c>
      <c r="D14" s="19" t="e">
        <f ca="1">VLOOKUP(D12,INDIRECT(D7&amp;"M"),2,FALSE)</f>
        <v>#REF!</v>
      </c>
      <c r="E14" s="20"/>
      <c r="F14" s="23" t="e">
        <f>HLOOKUP(D7,Notes!F4:G11,6,FALSE)</f>
        <v>#N/A</v>
      </c>
      <c r="G14" s="20"/>
      <c r="H14" s="23" t="e">
        <f>HLOOKUP(D7,Notes!F4:G11,7,FALSE)</f>
        <v>#N/A</v>
      </c>
      <c r="I14" s="20"/>
      <c r="J14" s="23" t="e">
        <f>HLOOKUP(D7,Notes!F4:G11,8,FALSE)</f>
        <v>#N/A</v>
      </c>
      <c r="K14" s="24"/>
      <c r="L14" s="16"/>
      <c r="M14" s="9"/>
      <c r="N14" s="9"/>
      <c r="U14" s="10"/>
      <c r="V14" s="7"/>
      <c r="W14" s="7"/>
      <c r="X14" s="7"/>
    </row>
    <row r="15" spans="1:24" ht="15" customHeight="1" x14ac:dyDescent="0.2">
      <c r="L15" s="16"/>
      <c r="M15" s="9"/>
      <c r="N15" s="9"/>
      <c r="U15" s="10"/>
      <c r="V15" s="7"/>
      <c r="W15" s="7"/>
      <c r="X15" s="7"/>
    </row>
    <row r="16" spans="1:24" x14ac:dyDescent="0.2">
      <c r="A16" s="7"/>
      <c r="B16" s="15" t="s">
        <v>61</v>
      </c>
      <c r="D16" s="25" t="s">
        <v>47</v>
      </c>
      <c r="E16" s="25"/>
      <c r="F16" s="25"/>
      <c r="G16" s="25"/>
      <c r="H16" s="25"/>
      <c r="I16" s="25"/>
      <c r="J16" s="25"/>
      <c r="K16" s="21"/>
      <c r="L16" s="16"/>
      <c r="M16" s="9"/>
      <c r="N16" s="9"/>
      <c r="U16" s="10"/>
      <c r="V16" s="7"/>
      <c r="W16" s="7"/>
      <c r="X16" s="7"/>
    </row>
    <row r="17" spans="1:24" ht="25" x14ac:dyDescent="0.2">
      <c r="D17" s="85" t="s">
        <v>82</v>
      </c>
      <c r="E17" s="5"/>
      <c r="F17" s="5" t="s">
        <v>2</v>
      </c>
      <c r="G17" s="5"/>
      <c r="H17" s="5" t="s">
        <v>1</v>
      </c>
      <c r="I17" s="5"/>
      <c r="J17" s="5" t="s">
        <v>0</v>
      </c>
      <c r="L17" s="16"/>
      <c r="M17" s="9"/>
      <c r="N17" s="9"/>
      <c r="U17" s="10"/>
      <c r="V17" s="7"/>
      <c r="W17" s="7"/>
      <c r="X17" s="7"/>
    </row>
    <row r="18" spans="1:24" x14ac:dyDescent="0.2">
      <c r="A18" s="5" t="s">
        <v>28</v>
      </c>
      <c r="B18" s="35" t="s">
        <v>23</v>
      </c>
      <c r="D18" s="3"/>
      <c r="E18" s="27"/>
      <c r="F18" s="3"/>
      <c r="G18" s="27"/>
      <c r="H18" s="3"/>
      <c r="I18" s="27"/>
      <c r="J18" s="3"/>
      <c r="L18" s="13" t="s">
        <v>68</v>
      </c>
      <c r="M18" s="9"/>
      <c r="N18" s="9"/>
      <c r="U18" s="10"/>
      <c r="V18" s="7"/>
      <c r="W18" s="7"/>
      <c r="X18" s="7"/>
    </row>
    <row r="19" spans="1:24" ht="10" customHeight="1" x14ac:dyDescent="0.2">
      <c r="D19" s="27"/>
      <c r="E19" s="27"/>
      <c r="F19" s="27"/>
      <c r="G19" s="27"/>
      <c r="H19" s="27"/>
      <c r="I19" s="27"/>
      <c r="J19" s="27"/>
      <c r="L19" s="16"/>
      <c r="M19" s="9"/>
      <c r="N19" s="9"/>
      <c r="U19" s="10"/>
      <c r="V19" s="7"/>
      <c r="W19" s="7"/>
      <c r="X19" s="7"/>
    </row>
    <row r="20" spans="1:24" x14ac:dyDescent="0.2">
      <c r="A20" s="5" t="s">
        <v>10</v>
      </c>
      <c r="B20" s="28" t="s">
        <v>24</v>
      </c>
      <c r="D20" s="3"/>
      <c r="E20" s="27"/>
      <c r="F20" s="3"/>
      <c r="G20" s="27"/>
      <c r="H20" s="3"/>
      <c r="I20" s="27"/>
      <c r="J20" s="3"/>
      <c r="L20" s="13" t="s">
        <v>68</v>
      </c>
      <c r="M20" s="9"/>
      <c r="N20" s="9"/>
      <c r="U20" s="10"/>
      <c r="V20" s="7"/>
      <c r="W20" s="7"/>
      <c r="X20" s="7"/>
    </row>
    <row r="21" spans="1:24" ht="10" customHeight="1" x14ac:dyDescent="0.2">
      <c r="D21" s="27"/>
      <c r="E21" s="27"/>
      <c r="F21" s="27"/>
      <c r="G21" s="27"/>
      <c r="H21" s="27"/>
      <c r="I21" s="27"/>
      <c r="J21" s="27"/>
      <c r="L21" s="16"/>
      <c r="M21" s="9"/>
      <c r="N21" s="9"/>
      <c r="U21" s="10"/>
      <c r="V21" s="7"/>
      <c r="W21" s="7"/>
      <c r="X21" s="7"/>
    </row>
    <row r="22" spans="1:24" x14ac:dyDescent="0.2">
      <c r="A22" s="5" t="s">
        <v>29</v>
      </c>
      <c r="B22" s="26" t="s">
        <v>25</v>
      </c>
      <c r="D22" s="3"/>
      <c r="E22" s="27"/>
      <c r="F22" s="3"/>
      <c r="G22" s="27"/>
      <c r="H22" s="3"/>
      <c r="I22" s="27"/>
      <c r="J22" s="3"/>
      <c r="L22" s="13" t="s">
        <v>68</v>
      </c>
      <c r="M22" s="9"/>
      <c r="N22" s="9"/>
      <c r="U22" s="10"/>
      <c r="V22" s="7"/>
      <c r="W22" s="7"/>
      <c r="X22" s="7"/>
    </row>
    <row r="23" spans="1:24" ht="10" customHeight="1" x14ac:dyDescent="0.2">
      <c r="D23" s="27"/>
      <c r="E23" s="27"/>
      <c r="F23" s="27"/>
      <c r="G23" s="27"/>
      <c r="H23" s="27"/>
      <c r="I23" s="27"/>
      <c r="J23" s="27"/>
      <c r="L23" s="16"/>
      <c r="M23" s="9"/>
      <c r="N23" s="9"/>
      <c r="U23" s="22"/>
      <c r="V23" s="7"/>
      <c r="W23" s="7"/>
      <c r="X23" s="7"/>
    </row>
    <row r="24" spans="1:24" x14ac:dyDescent="0.2">
      <c r="A24" s="5" t="s">
        <v>11</v>
      </c>
      <c r="B24" s="26" t="s">
        <v>26</v>
      </c>
      <c r="D24" s="3"/>
      <c r="E24" s="27"/>
      <c r="F24" s="3"/>
      <c r="G24" s="27"/>
      <c r="H24" s="3"/>
      <c r="I24" s="27"/>
      <c r="J24" s="3"/>
      <c r="L24" s="13" t="s">
        <v>68</v>
      </c>
      <c r="M24" s="9"/>
      <c r="N24" s="9"/>
      <c r="U24" s="10"/>
      <c r="V24" s="7"/>
      <c r="W24" s="7"/>
      <c r="X24" s="7"/>
    </row>
    <row r="25" spans="1:24" s="30" customFormat="1" ht="12" customHeight="1" x14ac:dyDescent="0.2">
      <c r="A25" s="29"/>
      <c r="L25" s="31" t="s">
        <v>71</v>
      </c>
      <c r="M25" s="32"/>
      <c r="N25" s="32"/>
      <c r="O25" s="32"/>
      <c r="P25" s="32"/>
      <c r="Q25" s="32"/>
      <c r="R25" s="32"/>
      <c r="S25" s="32"/>
      <c r="T25" s="32"/>
      <c r="U25" s="33"/>
    </row>
    <row r="26" spans="1:24" x14ac:dyDescent="0.2">
      <c r="B26" s="15" t="s">
        <v>7</v>
      </c>
      <c r="D26" s="34"/>
      <c r="E26" s="34"/>
      <c r="F26" s="34"/>
      <c r="G26" s="34"/>
      <c r="H26" s="34"/>
      <c r="I26" s="34"/>
      <c r="J26" s="34"/>
      <c r="L26" s="16"/>
      <c r="M26" s="9"/>
      <c r="N26" s="9"/>
      <c r="U26" s="10"/>
      <c r="V26" s="7"/>
      <c r="W26" s="7"/>
      <c r="X26" s="7"/>
    </row>
    <row r="27" spans="1:24" x14ac:dyDescent="0.2">
      <c r="B27" s="35" t="s">
        <v>23</v>
      </c>
      <c r="D27" s="20"/>
      <c r="E27" s="20"/>
      <c r="F27" s="20"/>
      <c r="G27" s="20"/>
      <c r="H27" s="20"/>
      <c r="I27" s="20"/>
      <c r="J27" s="20"/>
      <c r="K27" s="5"/>
      <c r="L27" s="16"/>
      <c r="M27" s="9"/>
      <c r="N27" s="9"/>
      <c r="U27" s="10"/>
      <c r="V27" s="7"/>
      <c r="W27" s="7"/>
      <c r="X27" s="7"/>
    </row>
    <row r="28" spans="1:24" x14ac:dyDescent="0.2">
      <c r="A28" s="5" t="s">
        <v>30</v>
      </c>
      <c r="B28" s="22" t="s">
        <v>3</v>
      </c>
      <c r="D28" s="36" t="e">
        <f>(D18+D20)/2*D10/1000</f>
        <v>#N/A</v>
      </c>
      <c r="E28" s="37"/>
      <c r="F28" s="36" t="e">
        <f>(F18+F20)/2*F10/1000</f>
        <v>#N/A</v>
      </c>
      <c r="G28" s="37"/>
      <c r="H28" s="36" t="e">
        <f>(H18+H20)/2*H10/1000</f>
        <v>#N/A</v>
      </c>
      <c r="I28" s="37"/>
      <c r="J28" s="36" t="e">
        <f>(J18+J20)/2*J10/1000</f>
        <v>#N/A</v>
      </c>
      <c r="K28" s="5"/>
      <c r="L28" s="16"/>
      <c r="M28" s="9"/>
      <c r="N28" s="9"/>
      <c r="U28" s="10"/>
      <c r="V28" s="7"/>
      <c r="W28" s="7"/>
      <c r="X28" s="7"/>
    </row>
    <row r="29" spans="1:24" x14ac:dyDescent="0.2">
      <c r="A29" s="5" t="s">
        <v>31</v>
      </c>
      <c r="B29" s="22" t="s">
        <v>4</v>
      </c>
      <c r="D29" s="4"/>
      <c r="E29" s="38"/>
      <c r="F29" s="39">
        <f>$D29</f>
        <v>0</v>
      </c>
      <c r="G29" s="38"/>
      <c r="H29" s="39">
        <f>$D29</f>
        <v>0</v>
      </c>
      <c r="I29" s="38"/>
      <c r="J29" s="39">
        <f>$D29</f>
        <v>0</v>
      </c>
      <c r="K29" s="5"/>
      <c r="L29" s="13" t="s">
        <v>69</v>
      </c>
      <c r="M29" s="9"/>
      <c r="N29" s="9"/>
      <c r="U29" s="10"/>
      <c r="V29" s="7"/>
      <c r="W29" s="7"/>
      <c r="X29" s="7"/>
    </row>
    <row r="30" spans="1:24" x14ac:dyDescent="0.2">
      <c r="A30" s="5" t="s">
        <v>12</v>
      </c>
      <c r="B30" s="12" t="s">
        <v>5</v>
      </c>
      <c r="C30" s="24"/>
      <c r="D30" s="40" t="e">
        <f ca="1">(D14*D28*D29)/2000</f>
        <v>#REF!</v>
      </c>
      <c r="E30" s="41"/>
      <c r="F30" s="40" t="e">
        <f>(F14*F28*F29)/2000</f>
        <v>#N/A</v>
      </c>
      <c r="G30" s="41"/>
      <c r="H30" s="40" t="e">
        <f>(H14*H28*H29)/2000</f>
        <v>#N/A</v>
      </c>
      <c r="I30" s="41"/>
      <c r="J30" s="40" t="e">
        <f>(J14*J28*J29)/2000</f>
        <v>#N/A</v>
      </c>
      <c r="L30" s="42" t="e">
        <f ca="1">SUM(D30:J30)</f>
        <v>#REF!</v>
      </c>
      <c r="M30" s="9"/>
      <c r="N30" s="9"/>
      <c r="U30" s="10"/>
      <c r="V30" s="7"/>
      <c r="W30" s="7"/>
      <c r="X30" s="7"/>
    </row>
    <row r="31" spans="1:24" ht="10" customHeight="1" x14ac:dyDescent="0.2">
      <c r="B31" s="22"/>
      <c r="D31" s="38"/>
      <c r="E31" s="27"/>
      <c r="F31" s="38"/>
      <c r="G31" s="27"/>
      <c r="H31" s="38"/>
      <c r="I31" s="27"/>
      <c r="J31" s="38"/>
      <c r="L31" s="42"/>
      <c r="M31" s="9"/>
      <c r="N31" s="9"/>
      <c r="U31" s="10"/>
      <c r="V31" s="7"/>
      <c r="W31" s="7"/>
      <c r="X31" s="7"/>
    </row>
    <row r="32" spans="1:24" x14ac:dyDescent="0.2">
      <c r="B32" s="28" t="s">
        <v>24</v>
      </c>
      <c r="D32" s="27"/>
      <c r="E32" s="27"/>
      <c r="F32" s="27"/>
      <c r="G32" s="27"/>
      <c r="H32" s="27"/>
      <c r="I32" s="27"/>
      <c r="J32" s="27"/>
      <c r="L32" s="42"/>
      <c r="M32" s="9"/>
      <c r="N32" s="9"/>
      <c r="U32" s="10"/>
      <c r="V32" s="7"/>
      <c r="W32" s="7"/>
      <c r="X32" s="7"/>
    </row>
    <row r="33" spans="1:24" x14ac:dyDescent="0.2">
      <c r="A33" s="5" t="s">
        <v>13</v>
      </c>
      <c r="B33" s="22" t="s">
        <v>3</v>
      </c>
      <c r="D33" s="36" t="e">
        <f>(D20+D22)/2*D10/1000</f>
        <v>#N/A</v>
      </c>
      <c r="E33" s="37"/>
      <c r="F33" s="36" t="e">
        <f>(F20+F22)/2*F10/1000</f>
        <v>#N/A</v>
      </c>
      <c r="G33" s="37"/>
      <c r="H33" s="36" t="e">
        <f>(H20+H22)/2*H10/1000</f>
        <v>#N/A</v>
      </c>
      <c r="I33" s="37"/>
      <c r="J33" s="36" t="e">
        <f>(J20+J22)/2*J10/1000</f>
        <v>#N/A</v>
      </c>
      <c r="L33" s="42"/>
      <c r="M33" s="9"/>
      <c r="N33" s="9"/>
      <c r="U33" s="10"/>
      <c r="V33" s="7"/>
      <c r="W33" s="7"/>
      <c r="X33" s="7"/>
    </row>
    <row r="34" spans="1:24" x14ac:dyDescent="0.2">
      <c r="A34" s="5" t="s">
        <v>14</v>
      </c>
      <c r="B34" s="22" t="s">
        <v>4</v>
      </c>
      <c r="D34" s="4"/>
      <c r="E34" s="38"/>
      <c r="F34" s="39">
        <f>$D34</f>
        <v>0</v>
      </c>
      <c r="G34" s="38"/>
      <c r="H34" s="39">
        <f>$D34</f>
        <v>0</v>
      </c>
      <c r="I34" s="38"/>
      <c r="J34" s="39">
        <f>$D34</f>
        <v>0</v>
      </c>
      <c r="L34" s="13" t="s">
        <v>69</v>
      </c>
      <c r="M34" s="9"/>
      <c r="N34" s="9"/>
      <c r="U34" s="22"/>
      <c r="V34" s="7"/>
      <c r="W34" s="7"/>
      <c r="X34" s="7"/>
    </row>
    <row r="35" spans="1:24" x14ac:dyDescent="0.2">
      <c r="A35" s="5" t="s">
        <v>15</v>
      </c>
      <c r="B35" s="12" t="s">
        <v>5</v>
      </c>
      <c r="C35" s="24"/>
      <c r="D35" s="40" t="e">
        <f ca="1">D33*D$14*D34/2000</f>
        <v>#N/A</v>
      </c>
      <c r="E35" s="41"/>
      <c r="F35" s="40" t="e">
        <f>F33*F$14*F34/2000</f>
        <v>#N/A</v>
      </c>
      <c r="G35" s="41"/>
      <c r="H35" s="40" t="e">
        <f>H33*H$14*H34/2000</f>
        <v>#N/A</v>
      </c>
      <c r="I35" s="41"/>
      <c r="J35" s="40" t="e">
        <f>J33*J$14*J34/2000</f>
        <v>#N/A</v>
      </c>
      <c r="L35" s="42" t="e">
        <f ca="1">SUM(D35:J35)</f>
        <v>#N/A</v>
      </c>
      <c r="M35" s="9"/>
      <c r="N35" s="9"/>
      <c r="U35" s="10"/>
      <c r="V35" s="7"/>
      <c r="W35" s="7"/>
      <c r="X35" s="7"/>
    </row>
    <row r="36" spans="1:24" ht="10" customHeight="1" x14ac:dyDescent="0.2">
      <c r="D36" s="27"/>
      <c r="E36" s="27"/>
      <c r="F36" s="27"/>
      <c r="G36" s="27"/>
      <c r="H36" s="27"/>
      <c r="I36" s="27"/>
      <c r="J36" s="27"/>
      <c r="L36" s="42"/>
      <c r="M36" s="9"/>
      <c r="N36" s="9"/>
      <c r="U36" s="22"/>
      <c r="V36" s="7"/>
      <c r="W36" s="7"/>
      <c r="X36" s="7"/>
    </row>
    <row r="37" spans="1:24" x14ac:dyDescent="0.2">
      <c r="B37" s="26" t="s">
        <v>25</v>
      </c>
      <c r="D37" s="27"/>
      <c r="E37" s="27"/>
      <c r="F37" s="27"/>
      <c r="G37" s="27"/>
      <c r="H37" s="27"/>
      <c r="I37" s="27"/>
      <c r="J37" s="27"/>
      <c r="L37" s="42"/>
      <c r="M37" s="9"/>
      <c r="N37" s="9"/>
      <c r="U37" s="22"/>
      <c r="V37" s="7"/>
      <c r="W37" s="7"/>
      <c r="X37" s="7"/>
    </row>
    <row r="38" spans="1:24" x14ac:dyDescent="0.2">
      <c r="A38" s="5" t="s">
        <v>16</v>
      </c>
      <c r="B38" s="22" t="s">
        <v>3</v>
      </c>
      <c r="D38" s="36" t="e">
        <f>(D22+D24)/2*D10/1000</f>
        <v>#N/A</v>
      </c>
      <c r="E38" s="37"/>
      <c r="F38" s="36" t="e">
        <f>(F22+F24)/2*F10/1000</f>
        <v>#N/A</v>
      </c>
      <c r="G38" s="37"/>
      <c r="H38" s="36" t="e">
        <f>(H22+H24)/2*H10/1000</f>
        <v>#N/A</v>
      </c>
      <c r="I38" s="37"/>
      <c r="J38" s="36" t="e">
        <f>(J22+J24)/2*J10/1000</f>
        <v>#N/A</v>
      </c>
      <c r="L38" s="42"/>
      <c r="M38" s="9"/>
      <c r="N38" s="9"/>
      <c r="U38" s="10"/>
      <c r="V38" s="7"/>
      <c r="W38" s="7"/>
      <c r="X38" s="7"/>
    </row>
    <row r="39" spans="1:24" x14ac:dyDescent="0.2">
      <c r="A39" s="5" t="s">
        <v>17</v>
      </c>
      <c r="B39" s="22" t="s">
        <v>4</v>
      </c>
      <c r="D39" s="4"/>
      <c r="E39" s="38"/>
      <c r="F39" s="39">
        <f>$D39</f>
        <v>0</v>
      </c>
      <c r="G39" s="38"/>
      <c r="H39" s="39">
        <f>$D39</f>
        <v>0</v>
      </c>
      <c r="I39" s="38"/>
      <c r="J39" s="39">
        <f>$D39</f>
        <v>0</v>
      </c>
      <c r="L39" s="13" t="s">
        <v>69</v>
      </c>
      <c r="M39" s="9"/>
      <c r="N39" s="9"/>
      <c r="U39" s="10"/>
      <c r="V39" s="43"/>
      <c r="W39" s="7"/>
      <c r="X39" s="7"/>
    </row>
    <row r="40" spans="1:24" x14ac:dyDescent="0.2">
      <c r="A40" s="5" t="s">
        <v>18</v>
      </c>
      <c r="B40" s="12" t="s">
        <v>5</v>
      </c>
      <c r="C40" s="24"/>
      <c r="D40" s="44" t="e">
        <f ca="1">D38*D$14*D39/2000</f>
        <v>#N/A</v>
      </c>
      <c r="E40" s="45"/>
      <c r="F40" s="44" t="e">
        <f>F38*F$14*F39/2000</f>
        <v>#N/A</v>
      </c>
      <c r="G40" s="45"/>
      <c r="H40" s="44" t="e">
        <f>H38*H$14*H39/2000</f>
        <v>#N/A</v>
      </c>
      <c r="I40" s="45"/>
      <c r="J40" s="44" t="e">
        <f>J38*J$14*J39/2000</f>
        <v>#N/A</v>
      </c>
      <c r="L40" s="42" t="e">
        <f ca="1">SUM(D40:J40)</f>
        <v>#N/A</v>
      </c>
      <c r="M40" s="9"/>
      <c r="N40" s="9"/>
      <c r="U40" s="10"/>
      <c r="V40" s="7"/>
      <c r="W40" s="7"/>
      <c r="X40" s="7"/>
    </row>
    <row r="41" spans="1:24" ht="15" customHeight="1" thickBot="1" x14ac:dyDescent="0.25">
      <c r="D41" s="20"/>
      <c r="E41" s="20"/>
      <c r="F41" s="20"/>
      <c r="G41" s="20"/>
      <c r="H41" s="20"/>
      <c r="I41" s="20"/>
      <c r="J41" s="20"/>
      <c r="L41" s="42"/>
      <c r="M41" s="9"/>
      <c r="N41" s="9"/>
      <c r="U41" s="10"/>
      <c r="V41" s="7"/>
      <c r="W41" s="7"/>
      <c r="X41" s="7"/>
    </row>
    <row r="42" spans="1:24" s="30" customFormat="1" ht="17" thickBot="1" x14ac:dyDescent="0.25">
      <c r="A42" s="29" t="s">
        <v>19</v>
      </c>
      <c r="B42" s="29" t="s">
        <v>6</v>
      </c>
      <c r="C42" s="46"/>
      <c r="D42" s="47" t="e">
        <f ca="1">D30+D35+D40</f>
        <v>#REF!</v>
      </c>
      <c r="E42" s="48"/>
      <c r="F42" s="47" t="e">
        <f>F30+F35+F40</f>
        <v>#N/A</v>
      </c>
      <c r="G42" s="48"/>
      <c r="H42" s="47" t="e">
        <f>H30+H35+H40</f>
        <v>#N/A</v>
      </c>
      <c r="I42" s="48"/>
      <c r="J42" s="47" t="e">
        <f>J30+J35+J40</f>
        <v>#N/A</v>
      </c>
      <c r="L42" s="49" t="e">
        <f ca="1">SUM(D42:J42)</f>
        <v>#REF!</v>
      </c>
      <c r="M42" s="50" t="s">
        <v>70</v>
      </c>
      <c r="N42" s="51"/>
      <c r="O42" s="32"/>
      <c r="P42" s="32"/>
      <c r="Q42" s="32"/>
      <c r="R42" s="32"/>
      <c r="S42" s="32"/>
      <c r="T42" s="32"/>
      <c r="U42" s="33"/>
    </row>
    <row r="43" spans="1:24" ht="13.5" customHeight="1" x14ac:dyDescent="0.2">
      <c r="B43" s="5"/>
      <c r="C43" s="24"/>
      <c r="D43" s="52"/>
      <c r="E43" s="53"/>
      <c r="F43" s="52"/>
      <c r="G43" s="53"/>
      <c r="H43" s="52"/>
      <c r="I43" s="53"/>
      <c r="J43" s="52"/>
      <c r="L43" s="54"/>
      <c r="M43" s="55"/>
      <c r="N43" s="56"/>
      <c r="U43" s="10"/>
      <c r="V43" s="7"/>
      <c r="W43" s="7"/>
      <c r="X43" s="7"/>
    </row>
    <row r="44" spans="1:24" ht="6.75" customHeight="1" x14ac:dyDescent="0.2">
      <c r="B44" s="5"/>
      <c r="C44" s="24"/>
      <c r="D44" s="53"/>
      <c r="E44" s="53"/>
      <c r="F44" s="53"/>
      <c r="G44" s="53"/>
      <c r="H44" s="53"/>
      <c r="I44" s="53"/>
      <c r="J44" s="53"/>
      <c r="K44" s="53"/>
      <c r="L44" s="42"/>
      <c r="M44" s="53"/>
      <c r="N44" s="45"/>
    </row>
    <row r="45" spans="1:24" ht="41.25" customHeight="1" x14ac:dyDescent="0.2">
      <c r="B45" s="81" t="s">
        <v>80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24" ht="17.25" customHeight="1" x14ac:dyDescent="0.2">
      <c r="C46" s="57"/>
      <c r="D46" s="57"/>
      <c r="E46" s="57"/>
      <c r="F46" s="57"/>
      <c r="G46" s="57"/>
      <c r="H46" s="57"/>
    </row>
    <row r="47" spans="1:24" ht="16" thickBot="1" x14ac:dyDescent="0.25">
      <c r="B47" s="76"/>
      <c r="C47" s="76"/>
      <c r="D47" s="76"/>
      <c r="E47" s="76"/>
      <c r="F47" s="76"/>
      <c r="G47" s="21"/>
      <c r="H47" s="21"/>
      <c r="K47" s="77"/>
      <c r="L47" s="77"/>
      <c r="M47" s="77"/>
    </row>
    <row r="48" spans="1:24" x14ac:dyDescent="0.2">
      <c r="B48" s="75" t="s">
        <v>79</v>
      </c>
      <c r="C48" s="75"/>
      <c r="D48" s="75"/>
      <c r="E48" s="75"/>
      <c r="F48" s="75"/>
      <c r="K48" s="74" t="s">
        <v>49</v>
      </c>
      <c r="L48" s="74"/>
      <c r="M48" s="74"/>
    </row>
  </sheetData>
  <sheetProtection algorithmName="SHA-512" hashValue="T847kFSU0hXhEMg2kQlsCy/r0UnYq7t5IysvJ8eZLKXBuvShDxQj9rV4HDRWMtjEKwbGY3S6MyV9rO2A4/t1eg==" saltValue="HE7VaR7bQsbS5dHfj20COg==" spinCount="100000" sheet="1"/>
  <mergeCells count="7">
    <mergeCell ref="D5:J5"/>
    <mergeCell ref="K48:M48"/>
    <mergeCell ref="B48:F48"/>
    <mergeCell ref="B47:F47"/>
    <mergeCell ref="K47:M47"/>
    <mergeCell ref="D7:F7"/>
    <mergeCell ref="B45:N45"/>
  </mergeCells>
  <dataValidations count="2">
    <dataValidation type="list" allowBlank="1" showInputMessage="1" showErrorMessage="1" sqref="D12" xr:uid="{00000000-0002-0000-0000-000000000000}">
      <formula1>INDIRECT(D7)</formula1>
    </dataValidation>
    <dataValidation type="list" allowBlank="1" showInputMessage="1" showErrorMessage="1" sqref="D7:F7" xr:uid="{00000000-0002-0000-0000-000001000000}">
      <formula1>Breeds</formula1>
    </dataValidation>
  </dataValidations>
  <printOptions horizontalCentered="1"/>
  <pageMargins left="0.5" right="0.5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8"/>
  <sheetViews>
    <sheetView zoomScale="120" zoomScaleNormal="120" workbookViewId="0">
      <selection activeCell="D17" sqref="D17"/>
    </sheetView>
  </sheetViews>
  <sheetFormatPr baseColWidth="10" defaultColWidth="9.1640625" defaultRowHeight="15" x14ac:dyDescent="0.2"/>
  <cols>
    <col min="1" max="1" width="2.5" style="5" bestFit="1" customWidth="1"/>
    <col min="2" max="2" width="26.5" style="7" customWidth="1"/>
    <col min="3" max="3" width="1.6640625" style="7" customWidth="1"/>
    <col min="4" max="4" width="7.83203125" style="7" bestFit="1" customWidth="1"/>
    <col min="5" max="5" width="1.6640625" style="7" customWidth="1"/>
    <col min="6" max="6" width="6.6640625" style="7" customWidth="1"/>
    <col min="7" max="7" width="1.6640625" style="7" customWidth="1"/>
    <col min="8" max="8" width="6.6640625" style="7" customWidth="1"/>
    <col min="9" max="9" width="1.6640625" style="7" customWidth="1"/>
    <col min="10" max="10" width="6.6640625" style="7" customWidth="1"/>
    <col min="11" max="11" width="1.6640625" style="7" customWidth="1"/>
    <col min="12" max="12" width="13.5" style="8" customWidth="1"/>
    <col min="13" max="13" width="6.6640625" style="7" customWidth="1"/>
    <col min="14" max="14" width="9.1640625" style="7"/>
    <col min="15" max="23" width="9.1640625" style="9"/>
    <col min="24" max="24" width="4" style="10" bestFit="1" customWidth="1"/>
    <col min="25" max="16384" width="9.1640625" style="7"/>
  </cols>
  <sheetData>
    <row r="1" spans="1:24" ht="19" x14ac:dyDescent="0.25">
      <c r="B1" s="6" t="s">
        <v>81</v>
      </c>
    </row>
    <row r="2" spans="1:24" x14ac:dyDescent="0.2">
      <c r="A2" s="11"/>
    </row>
    <row r="3" spans="1:24" ht="16" x14ac:dyDescent="0.2">
      <c r="B3" s="11" t="s">
        <v>20</v>
      </c>
      <c r="E3" s="58"/>
      <c r="F3" s="58"/>
      <c r="G3" s="58"/>
      <c r="H3" s="58" t="s">
        <v>50</v>
      </c>
      <c r="J3" s="1"/>
      <c r="L3" s="13" t="s">
        <v>45</v>
      </c>
    </row>
    <row r="5" spans="1:24" ht="16" x14ac:dyDescent="0.2">
      <c r="B5" s="14" t="s">
        <v>44</v>
      </c>
      <c r="D5" s="71"/>
      <c r="E5" s="72"/>
      <c r="F5" s="72"/>
      <c r="G5" s="72"/>
      <c r="H5" s="72"/>
      <c r="I5" s="72"/>
      <c r="J5" s="73"/>
      <c r="L5" s="13" t="s">
        <v>46</v>
      </c>
    </row>
    <row r="7" spans="1:24" x14ac:dyDescent="0.2">
      <c r="B7" s="15" t="s">
        <v>21</v>
      </c>
      <c r="D7" s="78"/>
      <c r="E7" s="79"/>
      <c r="F7" s="80"/>
      <c r="L7" s="13" t="s">
        <v>48</v>
      </c>
    </row>
    <row r="8" spans="1:24" ht="10" customHeight="1" x14ac:dyDescent="0.2"/>
    <row r="9" spans="1:24" ht="25" x14ac:dyDescent="0.2">
      <c r="D9" s="85" t="s">
        <v>82</v>
      </c>
      <c r="E9" s="5"/>
      <c r="F9" s="5" t="s">
        <v>2</v>
      </c>
      <c r="G9" s="5"/>
      <c r="H9" s="5" t="s">
        <v>1</v>
      </c>
      <c r="I9" s="5"/>
      <c r="J9" s="5" t="s">
        <v>0</v>
      </c>
      <c r="L9" s="16"/>
      <c r="M9" s="9"/>
      <c r="N9" s="9"/>
      <c r="U9" s="10"/>
      <c r="V9" s="7"/>
      <c r="W9" s="7"/>
      <c r="X9" s="7"/>
    </row>
    <row r="10" spans="1:24" x14ac:dyDescent="0.2">
      <c r="A10" s="5" t="s">
        <v>8</v>
      </c>
      <c r="B10" s="17" t="s">
        <v>22</v>
      </c>
      <c r="C10" s="18"/>
      <c r="D10" s="19" t="e">
        <f>HLOOKUP(D7,Notes!F4:G11,2,FALSE)</f>
        <v>#N/A</v>
      </c>
      <c r="E10" s="20"/>
      <c r="F10" s="19" t="e">
        <f>HLOOKUP(D7,Notes!F4:G11,3,FALSE)</f>
        <v>#N/A</v>
      </c>
      <c r="G10" s="20"/>
      <c r="H10" s="19" t="e">
        <f>HLOOKUP(D7,Notes!F4:G11,4,FALSE)</f>
        <v>#N/A</v>
      </c>
      <c r="I10" s="20"/>
      <c r="J10" s="19" t="e">
        <f>HLOOKUP(D7,Notes!F4:G11,5,FALSE)</f>
        <v>#N/A</v>
      </c>
      <c r="L10" s="16"/>
      <c r="M10" s="9"/>
      <c r="N10" s="9"/>
      <c r="U10" s="10"/>
      <c r="V10" s="7"/>
      <c r="W10" s="7"/>
      <c r="X10" s="7"/>
    </row>
    <row r="11" spans="1:24" ht="10" customHeight="1" x14ac:dyDescent="0.2">
      <c r="D11" s="20"/>
      <c r="E11" s="20"/>
      <c r="F11" s="20"/>
      <c r="G11" s="20"/>
      <c r="H11" s="20"/>
      <c r="I11" s="20"/>
      <c r="J11" s="20"/>
      <c r="L11" s="16"/>
      <c r="M11" s="9"/>
      <c r="N11" s="9"/>
      <c r="U11" s="10"/>
      <c r="V11" s="7"/>
      <c r="W11" s="7"/>
      <c r="X11" s="7"/>
    </row>
    <row r="12" spans="1:24" x14ac:dyDescent="0.2">
      <c r="A12" s="5" t="s">
        <v>27</v>
      </c>
      <c r="B12" s="17" t="s">
        <v>62</v>
      </c>
      <c r="D12" s="2"/>
      <c r="E12" s="18"/>
      <c r="F12" s="18"/>
      <c r="G12" s="18"/>
      <c r="H12" s="18"/>
      <c r="I12" s="18"/>
      <c r="J12" s="18"/>
      <c r="K12" s="21"/>
      <c r="L12" s="13" t="s">
        <v>67</v>
      </c>
      <c r="M12" s="9"/>
      <c r="N12" s="9"/>
      <c r="U12" s="10"/>
      <c r="V12" s="10"/>
      <c r="W12" s="7"/>
      <c r="X12" s="7"/>
    </row>
    <row r="13" spans="1:24" ht="10" customHeight="1" x14ac:dyDescent="0.2">
      <c r="A13" s="7"/>
      <c r="D13" s="18"/>
      <c r="E13" s="18"/>
      <c r="F13" s="18"/>
      <c r="G13" s="18"/>
      <c r="H13" s="18"/>
      <c r="I13" s="18"/>
      <c r="J13" s="18"/>
      <c r="K13" s="21"/>
      <c r="L13" s="16"/>
      <c r="M13" s="9"/>
      <c r="N13" s="9"/>
      <c r="U13" s="10"/>
      <c r="V13" s="7"/>
      <c r="W13" s="7"/>
      <c r="X13" s="7"/>
    </row>
    <row r="14" spans="1:24" x14ac:dyDescent="0.2">
      <c r="A14" s="5" t="s">
        <v>9</v>
      </c>
      <c r="B14" s="22" t="s">
        <v>43</v>
      </c>
      <c r="D14" s="19" t="e">
        <f ca="1">VLOOKUP(D12,INDIRECT(D7&amp;"M"),2,FALSE)</f>
        <v>#REF!</v>
      </c>
      <c r="E14" s="20"/>
      <c r="F14" s="23" t="e">
        <f>HLOOKUP(D7,Notes!F4:G11,6,FALSE)</f>
        <v>#N/A</v>
      </c>
      <c r="G14" s="20"/>
      <c r="H14" s="23" t="e">
        <f>HLOOKUP(D7,Notes!F4:G11,7,FALSE)</f>
        <v>#N/A</v>
      </c>
      <c r="I14" s="20"/>
      <c r="J14" s="23" t="e">
        <f>HLOOKUP(D7,Notes!F4:G11,8,FALSE)</f>
        <v>#N/A</v>
      </c>
      <c r="K14" s="24"/>
      <c r="L14" s="16"/>
      <c r="M14" s="9"/>
      <c r="N14" s="9"/>
      <c r="U14" s="10"/>
      <c r="V14" s="7"/>
      <c r="W14" s="7"/>
      <c r="X14" s="7"/>
    </row>
    <row r="15" spans="1:24" ht="15" customHeight="1" x14ac:dyDescent="0.2">
      <c r="L15" s="16"/>
      <c r="M15" s="9"/>
      <c r="N15" s="9"/>
      <c r="U15" s="10"/>
      <c r="V15" s="7"/>
      <c r="W15" s="7"/>
      <c r="X15" s="7"/>
    </row>
    <row r="16" spans="1:24" x14ac:dyDescent="0.2">
      <c r="A16" s="7"/>
      <c r="B16" s="15" t="s">
        <v>61</v>
      </c>
      <c r="D16" s="25" t="s">
        <v>47</v>
      </c>
      <c r="E16" s="25"/>
      <c r="F16" s="25"/>
      <c r="G16" s="25"/>
      <c r="H16" s="25"/>
      <c r="I16" s="25"/>
      <c r="J16" s="25"/>
      <c r="K16" s="21"/>
      <c r="L16" s="16"/>
      <c r="M16" s="9"/>
      <c r="N16" s="9"/>
      <c r="U16" s="10"/>
      <c r="V16" s="7"/>
      <c r="W16" s="7"/>
      <c r="X16" s="7"/>
    </row>
    <row r="17" spans="1:24" ht="25" x14ac:dyDescent="0.2">
      <c r="D17" s="85" t="s">
        <v>82</v>
      </c>
      <c r="E17" s="5"/>
      <c r="F17" s="5" t="s">
        <v>2</v>
      </c>
      <c r="G17" s="5"/>
      <c r="H17" s="5" t="s">
        <v>1</v>
      </c>
      <c r="I17" s="5"/>
      <c r="J17" s="5" t="s">
        <v>0</v>
      </c>
      <c r="L17" s="16"/>
      <c r="M17" s="9"/>
      <c r="N17" s="9"/>
      <c r="U17" s="10"/>
      <c r="V17" s="7"/>
      <c r="W17" s="7"/>
      <c r="X17" s="7"/>
    </row>
    <row r="18" spans="1:24" x14ac:dyDescent="0.2">
      <c r="A18" s="5" t="s">
        <v>28</v>
      </c>
      <c r="B18" s="28" t="s">
        <v>26</v>
      </c>
      <c r="D18" s="3"/>
      <c r="E18" s="27"/>
      <c r="F18" s="3"/>
      <c r="G18" s="27"/>
      <c r="H18" s="3"/>
      <c r="I18" s="27"/>
      <c r="J18" s="3"/>
      <c r="L18" s="13" t="s">
        <v>68</v>
      </c>
      <c r="M18" s="9"/>
      <c r="N18" s="9"/>
      <c r="U18" s="10"/>
      <c r="V18" s="7"/>
      <c r="W18" s="7"/>
      <c r="X18" s="7"/>
    </row>
    <row r="19" spans="1:24" ht="10" customHeight="1" x14ac:dyDescent="0.2">
      <c r="D19" s="27"/>
      <c r="E19" s="27"/>
      <c r="F19" s="27"/>
      <c r="G19" s="27"/>
      <c r="H19" s="27"/>
      <c r="I19" s="27"/>
      <c r="J19" s="27"/>
      <c r="L19" s="16"/>
      <c r="M19" s="9"/>
      <c r="N19" s="9"/>
      <c r="U19" s="10"/>
      <c r="V19" s="7"/>
      <c r="W19" s="7"/>
      <c r="X19" s="7"/>
    </row>
    <row r="20" spans="1:24" x14ac:dyDescent="0.2">
      <c r="A20" s="5" t="s">
        <v>10</v>
      </c>
      <c r="B20" s="28" t="s">
        <v>51</v>
      </c>
      <c r="D20" s="3"/>
      <c r="E20" s="27"/>
      <c r="F20" s="3"/>
      <c r="G20" s="27"/>
      <c r="H20" s="3"/>
      <c r="I20" s="27"/>
      <c r="J20" s="3"/>
      <c r="L20" s="13" t="s">
        <v>68</v>
      </c>
      <c r="M20" s="9"/>
      <c r="N20" s="9"/>
      <c r="U20" s="10"/>
      <c r="V20" s="7"/>
      <c r="W20" s="7"/>
      <c r="X20" s="7"/>
    </row>
    <row r="21" spans="1:24" ht="10" customHeight="1" x14ac:dyDescent="0.2">
      <c r="D21" s="27"/>
      <c r="E21" s="27"/>
      <c r="F21" s="27"/>
      <c r="G21" s="27"/>
      <c r="H21" s="27"/>
      <c r="I21" s="27"/>
      <c r="J21" s="27"/>
      <c r="L21" s="16"/>
      <c r="M21" s="9"/>
      <c r="N21" s="9"/>
      <c r="U21" s="10"/>
      <c r="V21" s="7"/>
      <c r="W21" s="7"/>
      <c r="X21" s="7"/>
    </row>
    <row r="22" spans="1:24" x14ac:dyDescent="0.2">
      <c r="A22" s="5" t="s">
        <v>29</v>
      </c>
      <c r="B22" s="26" t="s">
        <v>52</v>
      </c>
      <c r="D22" s="3"/>
      <c r="E22" s="27"/>
      <c r="F22" s="3"/>
      <c r="G22" s="27"/>
      <c r="H22" s="3"/>
      <c r="I22" s="27"/>
      <c r="J22" s="3"/>
      <c r="L22" s="13" t="s">
        <v>68</v>
      </c>
      <c r="M22" s="9"/>
      <c r="N22" s="9"/>
      <c r="U22" s="10"/>
      <c r="V22" s="7"/>
      <c r="W22" s="7"/>
      <c r="X22" s="7"/>
    </row>
    <row r="23" spans="1:24" ht="10" customHeight="1" x14ac:dyDescent="0.2">
      <c r="D23" s="27"/>
      <c r="E23" s="27"/>
      <c r="F23" s="27"/>
      <c r="G23" s="27"/>
      <c r="H23" s="27"/>
      <c r="I23" s="27"/>
      <c r="J23" s="27"/>
      <c r="L23" s="16"/>
      <c r="M23" s="9"/>
      <c r="N23" s="9"/>
      <c r="U23" s="22"/>
      <c r="V23" s="7"/>
      <c r="W23" s="7"/>
      <c r="X23" s="7"/>
    </row>
    <row r="24" spans="1:24" x14ac:dyDescent="0.2">
      <c r="A24" s="5" t="s">
        <v>11</v>
      </c>
      <c r="B24" s="26" t="s">
        <v>53</v>
      </c>
      <c r="D24" s="3"/>
      <c r="E24" s="27"/>
      <c r="F24" s="3"/>
      <c r="G24" s="27"/>
      <c r="H24" s="3"/>
      <c r="I24" s="27"/>
      <c r="J24" s="3"/>
      <c r="L24" s="13" t="s">
        <v>68</v>
      </c>
      <c r="M24" s="9"/>
      <c r="N24" s="9"/>
      <c r="U24" s="10"/>
      <c r="V24" s="7"/>
      <c r="W24" s="7"/>
      <c r="X24" s="7"/>
    </row>
    <row r="25" spans="1:24" s="30" customFormat="1" ht="12" customHeight="1" x14ac:dyDescent="0.2">
      <c r="A25" s="29"/>
      <c r="L25" s="31" t="s">
        <v>71</v>
      </c>
      <c r="M25" s="32"/>
      <c r="N25" s="32"/>
      <c r="O25" s="32"/>
      <c r="P25" s="32"/>
      <c r="Q25" s="32"/>
      <c r="R25" s="32"/>
      <c r="S25" s="32"/>
      <c r="T25" s="32"/>
      <c r="U25" s="33"/>
    </row>
    <row r="26" spans="1:24" x14ac:dyDescent="0.2">
      <c r="B26" s="15" t="s">
        <v>7</v>
      </c>
      <c r="D26" s="34"/>
      <c r="E26" s="34"/>
      <c r="F26" s="34"/>
      <c r="G26" s="34"/>
      <c r="H26" s="34"/>
      <c r="I26" s="34"/>
      <c r="J26" s="34"/>
      <c r="L26" s="16"/>
      <c r="M26" s="9"/>
      <c r="N26" s="9"/>
      <c r="U26" s="10"/>
      <c r="V26" s="7"/>
      <c r="W26" s="7"/>
      <c r="X26" s="7"/>
    </row>
    <row r="27" spans="1:24" x14ac:dyDescent="0.2">
      <c r="B27" s="28" t="s">
        <v>26</v>
      </c>
      <c r="D27" s="20"/>
      <c r="E27" s="20"/>
      <c r="F27" s="20"/>
      <c r="G27" s="20"/>
      <c r="H27" s="20"/>
      <c r="I27" s="20"/>
      <c r="J27" s="20"/>
      <c r="K27" s="5"/>
      <c r="L27" s="16"/>
      <c r="M27" s="9"/>
      <c r="N27" s="9"/>
      <c r="U27" s="10"/>
      <c r="V27" s="7"/>
      <c r="W27" s="7"/>
      <c r="X27" s="7"/>
    </row>
    <row r="28" spans="1:24" x14ac:dyDescent="0.2">
      <c r="A28" s="5" t="s">
        <v>30</v>
      </c>
      <c r="B28" s="22" t="s">
        <v>3</v>
      </c>
      <c r="D28" s="36" t="e">
        <f>(D18+D20)/2*D10/1000</f>
        <v>#N/A</v>
      </c>
      <c r="E28" s="37"/>
      <c r="F28" s="36" t="e">
        <f>(F18+F20)/2*F10/1000</f>
        <v>#N/A</v>
      </c>
      <c r="G28" s="37"/>
      <c r="H28" s="36" t="e">
        <f>(H18+H20)/2*H10/1000</f>
        <v>#N/A</v>
      </c>
      <c r="I28" s="37"/>
      <c r="J28" s="36" t="e">
        <f>(J18+J20)/2*J10/1000</f>
        <v>#N/A</v>
      </c>
      <c r="K28" s="5"/>
      <c r="L28" s="16"/>
      <c r="M28" s="9"/>
      <c r="N28" s="9"/>
      <c r="U28" s="10"/>
      <c r="V28" s="7"/>
      <c r="W28" s="7"/>
      <c r="X28" s="7"/>
    </row>
    <row r="29" spans="1:24" x14ac:dyDescent="0.2">
      <c r="A29" s="5" t="s">
        <v>31</v>
      </c>
      <c r="B29" s="22" t="s">
        <v>4</v>
      </c>
      <c r="D29" s="4"/>
      <c r="E29" s="38"/>
      <c r="F29" s="39">
        <f>$D29</f>
        <v>0</v>
      </c>
      <c r="G29" s="38"/>
      <c r="H29" s="39">
        <f>$D29</f>
        <v>0</v>
      </c>
      <c r="I29" s="38"/>
      <c r="J29" s="39">
        <f>$D29</f>
        <v>0</v>
      </c>
      <c r="K29" s="5"/>
      <c r="L29" s="13" t="s">
        <v>69</v>
      </c>
      <c r="M29" s="9"/>
      <c r="N29" s="9"/>
      <c r="U29" s="10"/>
      <c r="V29" s="7"/>
      <c r="W29" s="7"/>
      <c r="X29" s="7"/>
    </row>
    <row r="30" spans="1:24" x14ac:dyDescent="0.2">
      <c r="A30" s="5" t="s">
        <v>12</v>
      </c>
      <c r="B30" s="12" t="s">
        <v>5</v>
      </c>
      <c r="C30" s="24"/>
      <c r="D30" s="40" t="e">
        <f ca="1">(D14*D28*D29)/2000</f>
        <v>#REF!</v>
      </c>
      <c r="E30" s="41"/>
      <c r="F30" s="40" t="e">
        <f>(F14*F28*F29)/2000</f>
        <v>#N/A</v>
      </c>
      <c r="G30" s="41"/>
      <c r="H30" s="40" t="e">
        <f>(H14*H28*H29)/2000</f>
        <v>#N/A</v>
      </c>
      <c r="I30" s="41"/>
      <c r="J30" s="40" t="e">
        <f>(J14*J28*J29)/2000</f>
        <v>#N/A</v>
      </c>
      <c r="L30" s="42" t="e">
        <f ca="1">SUM(D30:J30)</f>
        <v>#REF!</v>
      </c>
      <c r="M30" s="9"/>
      <c r="N30" s="9"/>
      <c r="U30" s="10"/>
      <c r="V30" s="7"/>
      <c r="W30" s="7"/>
      <c r="X30" s="7"/>
    </row>
    <row r="31" spans="1:24" ht="10" customHeight="1" x14ac:dyDescent="0.2">
      <c r="B31" s="22"/>
      <c r="D31" s="38"/>
      <c r="E31" s="27"/>
      <c r="F31" s="38"/>
      <c r="G31" s="27"/>
      <c r="H31" s="38"/>
      <c r="I31" s="27"/>
      <c r="J31" s="38"/>
      <c r="L31" s="42"/>
      <c r="M31" s="9"/>
      <c r="N31" s="9"/>
      <c r="U31" s="10"/>
      <c r="V31" s="7"/>
      <c r="W31" s="7"/>
      <c r="X31" s="7"/>
    </row>
    <row r="32" spans="1:24" x14ac:dyDescent="0.2">
      <c r="B32" s="28" t="s">
        <v>51</v>
      </c>
      <c r="D32" s="27"/>
      <c r="E32" s="27"/>
      <c r="F32" s="27"/>
      <c r="G32" s="27"/>
      <c r="H32" s="27"/>
      <c r="I32" s="27"/>
      <c r="J32" s="27"/>
      <c r="L32" s="42"/>
      <c r="M32" s="9"/>
      <c r="N32" s="9"/>
      <c r="U32" s="10"/>
      <c r="V32" s="7"/>
      <c r="W32" s="7"/>
      <c r="X32" s="7"/>
    </row>
    <row r="33" spans="1:24" x14ac:dyDescent="0.2">
      <c r="A33" s="5" t="s">
        <v>13</v>
      </c>
      <c r="B33" s="22" t="s">
        <v>3</v>
      </c>
      <c r="D33" s="36" t="e">
        <f>(D20+D22)/2*D10/1000</f>
        <v>#N/A</v>
      </c>
      <c r="E33" s="37"/>
      <c r="F33" s="36" t="e">
        <f>(F20+F22)/2*F10/1000</f>
        <v>#N/A</v>
      </c>
      <c r="G33" s="37"/>
      <c r="H33" s="36" t="e">
        <f>(H20+H22)/2*H10/1000</f>
        <v>#N/A</v>
      </c>
      <c r="I33" s="37"/>
      <c r="J33" s="36" t="e">
        <f>(J20+J22)/2*J10/1000</f>
        <v>#N/A</v>
      </c>
      <c r="L33" s="42"/>
      <c r="M33" s="9"/>
      <c r="N33" s="9"/>
      <c r="U33" s="10"/>
      <c r="V33" s="7"/>
      <c r="W33" s="7"/>
      <c r="X33" s="7"/>
    </row>
    <row r="34" spans="1:24" x14ac:dyDescent="0.2">
      <c r="A34" s="5" t="s">
        <v>14</v>
      </c>
      <c r="B34" s="22" t="s">
        <v>4</v>
      </c>
      <c r="D34" s="4"/>
      <c r="E34" s="38"/>
      <c r="F34" s="39">
        <f>$D34</f>
        <v>0</v>
      </c>
      <c r="G34" s="38"/>
      <c r="H34" s="39">
        <f>$D34</f>
        <v>0</v>
      </c>
      <c r="I34" s="38"/>
      <c r="J34" s="39">
        <f>$D34</f>
        <v>0</v>
      </c>
      <c r="L34" s="13" t="s">
        <v>69</v>
      </c>
      <c r="M34" s="9"/>
      <c r="N34" s="9"/>
      <c r="U34" s="22"/>
      <c r="V34" s="7"/>
      <c r="W34" s="7"/>
      <c r="X34" s="7"/>
    </row>
    <row r="35" spans="1:24" x14ac:dyDescent="0.2">
      <c r="A35" s="5" t="s">
        <v>15</v>
      </c>
      <c r="B35" s="12" t="s">
        <v>5</v>
      </c>
      <c r="C35" s="24"/>
      <c r="D35" s="40" t="e">
        <f ca="1">D33*D$14*D34/2000</f>
        <v>#N/A</v>
      </c>
      <c r="E35" s="41"/>
      <c r="F35" s="40" t="e">
        <f>F33*F$14*F34/2000</f>
        <v>#N/A</v>
      </c>
      <c r="G35" s="41"/>
      <c r="H35" s="40" t="e">
        <f>H33*H$14*H34/2000</f>
        <v>#N/A</v>
      </c>
      <c r="I35" s="41"/>
      <c r="J35" s="40" t="e">
        <f>J33*J$14*J34/2000</f>
        <v>#N/A</v>
      </c>
      <c r="L35" s="42" t="e">
        <f ca="1">SUM(D35:J35)</f>
        <v>#N/A</v>
      </c>
      <c r="M35" s="9"/>
      <c r="N35" s="9"/>
      <c r="U35" s="10"/>
      <c r="V35" s="7"/>
      <c r="W35" s="7"/>
      <c r="X35" s="7"/>
    </row>
    <row r="36" spans="1:24" ht="10" customHeight="1" x14ac:dyDescent="0.2">
      <c r="D36" s="27"/>
      <c r="E36" s="27"/>
      <c r="F36" s="27"/>
      <c r="G36" s="27"/>
      <c r="H36" s="27"/>
      <c r="I36" s="27"/>
      <c r="J36" s="27"/>
      <c r="L36" s="42"/>
      <c r="M36" s="9"/>
      <c r="N36" s="9"/>
      <c r="U36" s="22"/>
      <c r="V36" s="7"/>
      <c r="W36" s="7"/>
      <c r="X36" s="7"/>
    </row>
    <row r="37" spans="1:24" x14ac:dyDescent="0.2">
      <c r="B37" s="26" t="s">
        <v>52</v>
      </c>
      <c r="D37" s="27"/>
      <c r="E37" s="27"/>
      <c r="F37" s="27"/>
      <c r="G37" s="27"/>
      <c r="H37" s="27"/>
      <c r="I37" s="27"/>
      <c r="J37" s="27"/>
      <c r="L37" s="42"/>
      <c r="M37" s="9"/>
      <c r="N37" s="9"/>
      <c r="U37" s="22"/>
      <c r="V37" s="7"/>
      <c r="W37" s="7"/>
      <c r="X37" s="7"/>
    </row>
    <row r="38" spans="1:24" x14ac:dyDescent="0.2">
      <c r="A38" s="5" t="s">
        <v>16</v>
      </c>
      <c r="B38" s="22" t="s">
        <v>3</v>
      </c>
      <c r="D38" s="36" t="e">
        <f>(D22+D24)/2*D10/1000</f>
        <v>#N/A</v>
      </c>
      <c r="E38" s="37"/>
      <c r="F38" s="36" t="e">
        <f>(F22+F24)/2*F10/1000</f>
        <v>#N/A</v>
      </c>
      <c r="G38" s="37"/>
      <c r="H38" s="36" t="e">
        <f>(H22+H24)/2*H10/1000</f>
        <v>#N/A</v>
      </c>
      <c r="I38" s="37"/>
      <c r="J38" s="36" t="e">
        <f>(J22+J24)/2*J10/1000</f>
        <v>#N/A</v>
      </c>
      <c r="L38" s="42"/>
      <c r="M38" s="9"/>
      <c r="N38" s="9"/>
      <c r="U38" s="10"/>
      <c r="V38" s="7"/>
      <c r="W38" s="7"/>
      <c r="X38" s="7"/>
    </row>
    <row r="39" spans="1:24" x14ac:dyDescent="0.2">
      <c r="A39" s="5" t="s">
        <v>17</v>
      </c>
      <c r="B39" s="22" t="s">
        <v>4</v>
      </c>
      <c r="D39" s="4"/>
      <c r="E39" s="38"/>
      <c r="F39" s="39">
        <f>$D39</f>
        <v>0</v>
      </c>
      <c r="G39" s="38"/>
      <c r="H39" s="39">
        <f>$D39</f>
        <v>0</v>
      </c>
      <c r="I39" s="38"/>
      <c r="J39" s="39">
        <f>$D39</f>
        <v>0</v>
      </c>
      <c r="L39" s="13" t="s">
        <v>69</v>
      </c>
      <c r="M39" s="9"/>
      <c r="N39" s="9"/>
      <c r="U39" s="10"/>
      <c r="V39" s="43"/>
      <c r="W39" s="7"/>
      <c r="X39" s="7"/>
    </row>
    <row r="40" spans="1:24" x14ac:dyDescent="0.2">
      <c r="A40" s="5" t="s">
        <v>18</v>
      </c>
      <c r="B40" s="12" t="s">
        <v>5</v>
      </c>
      <c r="C40" s="24"/>
      <c r="D40" s="44" t="e">
        <f ca="1">D38*D$14*D39/2000</f>
        <v>#N/A</v>
      </c>
      <c r="E40" s="45"/>
      <c r="F40" s="44" t="e">
        <f>F38*F$14*F39/2000</f>
        <v>#N/A</v>
      </c>
      <c r="G40" s="45"/>
      <c r="H40" s="44" t="e">
        <f>H38*H$14*H39/2000</f>
        <v>#N/A</v>
      </c>
      <c r="I40" s="45"/>
      <c r="J40" s="44" t="e">
        <f>J38*J$14*J39/2000</f>
        <v>#N/A</v>
      </c>
      <c r="L40" s="42" t="e">
        <f ca="1">SUM(D40:J40)</f>
        <v>#N/A</v>
      </c>
      <c r="M40" s="9"/>
      <c r="N40" s="9"/>
      <c r="U40" s="10"/>
      <c r="V40" s="7"/>
      <c r="W40" s="7"/>
      <c r="X40" s="7"/>
    </row>
    <row r="41" spans="1:24" ht="16" thickBot="1" x14ac:dyDescent="0.25">
      <c r="D41" s="20"/>
      <c r="E41" s="20"/>
      <c r="F41" s="20"/>
      <c r="G41" s="20"/>
      <c r="H41" s="20"/>
      <c r="I41" s="20"/>
      <c r="J41" s="20"/>
      <c r="L41" s="42"/>
      <c r="M41" s="9"/>
      <c r="N41" s="9"/>
      <c r="U41" s="10"/>
      <c r="V41" s="7"/>
      <c r="W41" s="7"/>
      <c r="X41" s="7"/>
    </row>
    <row r="42" spans="1:24" s="30" customFormat="1" ht="17" thickBot="1" x14ac:dyDescent="0.25">
      <c r="A42" s="29" t="s">
        <v>19</v>
      </c>
      <c r="B42" s="29" t="s">
        <v>6</v>
      </c>
      <c r="C42" s="46"/>
      <c r="D42" s="47" t="e">
        <f ca="1">D30+D35+D40</f>
        <v>#REF!</v>
      </c>
      <c r="E42" s="48"/>
      <c r="F42" s="47" t="e">
        <f>F30+F35+F40</f>
        <v>#N/A</v>
      </c>
      <c r="G42" s="48"/>
      <c r="H42" s="47" t="e">
        <f>H30+H35+H40</f>
        <v>#N/A</v>
      </c>
      <c r="I42" s="48"/>
      <c r="J42" s="47" t="e">
        <f>J30+J35+J40</f>
        <v>#N/A</v>
      </c>
      <c r="L42" s="49" t="e">
        <f ca="1">SUM(D42:J42)</f>
        <v>#REF!</v>
      </c>
      <c r="M42" s="50" t="s">
        <v>70</v>
      </c>
      <c r="N42" s="51"/>
      <c r="O42" s="32"/>
      <c r="P42" s="32"/>
      <c r="Q42" s="32"/>
      <c r="R42" s="32"/>
      <c r="S42" s="32"/>
      <c r="T42" s="32"/>
      <c r="U42" s="33"/>
    </row>
    <row r="43" spans="1:24" ht="16" x14ac:dyDescent="0.2">
      <c r="B43" s="5"/>
      <c r="C43" s="24"/>
      <c r="D43" s="52"/>
      <c r="E43" s="53"/>
      <c r="F43" s="52"/>
      <c r="G43" s="53"/>
      <c r="H43" s="52"/>
      <c r="I43" s="53"/>
      <c r="J43" s="52"/>
      <c r="L43" s="54"/>
      <c r="M43" s="55"/>
      <c r="N43" s="56"/>
      <c r="U43" s="10"/>
      <c r="V43" s="7"/>
      <c r="W43" s="7"/>
      <c r="X43" s="7"/>
    </row>
    <row r="44" spans="1:24" ht="9" customHeight="1" x14ac:dyDescent="0.2">
      <c r="B44" s="5"/>
      <c r="C44" s="24"/>
      <c r="D44" s="53"/>
      <c r="E44" s="53"/>
      <c r="F44" s="53"/>
      <c r="G44" s="53"/>
      <c r="H44" s="53"/>
      <c r="I44" s="53"/>
      <c r="J44" s="53"/>
      <c r="K44" s="53"/>
      <c r="L44" s="42"/>
      <c r="M44" s="53"/>
      <c r="N44" s="45"/>
    </row>
    <row r="45" spans="1:24" ht="43.5" customHeight="1" x14ac:dyDescent="0.2">
      <c r="B45" s="81" t="s">
        <v>80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24" ht="9.75" customHeight="1" x14ac:dyDescent="0.2">
      <c r="C46" s="57"/>
      <c r="D46" s="57"/>
      <c r="E46" s="57"/>
      <c r="F46" s="57"/>
      <c r="G46" s="57"/>
      <c r="H46" s="57"/>
    </row>
    <row r="47" spans="1:24" ht="16" thickBot="1" x14ac:dyDescent="0.25">
      <c r="B47" s="76"/>
      <c r="C47" s="76"/>
      <c r="D47" s="76"/>
      <c r="E47" s="76"/>
      <c r="F47" s="76"/>
      <c r="G47" s="21"/>
      <c r="H47" s="21"/>
      <c r="K47" s="77"/>
      <c r="L47" s="77"/>
      <c r="M47" s="77"/>
    </row>
    <row r="48" spans="1:24" x14ac:dyDescent="0.2">
      <c r="B48" s="75" t="s">
        <v>79</v>
      </c>
      <c r="C48" s="75"/>
      <c r="D48" s="75"/>
      <c r="E48" s="75"/>
      <c r="F48" s="75"/>
      <c r="K48" s="74" t="s">
        <v>49</v>
      </c>
      <c r="L48" s="74"/>
      <c r="M48" s="74"/>
    </row>
  </sheetData>
  <sheetProtection algorithmName="SHA-512" hashValue="WF4iV56MhQEC3Em6SIvk/cquOGimdZpOL8/2/mv05tcQ/T67P8HFCIB0bIcF6yhpJKFWL72Cs/1ikhvW0fVUGQ==" saltValue="5VoHE7kEuLzgdumALNwT2Q==" spinCount="100000" sheet="1"/>
  <mergeCells count="7">
    <mergeCell ref="B48:F48"/>
    <mergeCell ref="K48:M48"/>
    <mergeCell ref="D7:F7"/>
    <mergeCell ref="D5:J5"/>
    <mergeCell ref="B45:N45"/>
    <mergeCell ref="B47:F47"/>
    <mergeCell ref="K47:M47"/>
  </mergeCells>
  <dataValidations count="2">
    <dataValidation type="list" allowBlank="1" showInputMessage="1" showErrorMessage="1" sqref="D12" xr:uid="{00000000-0002-0000-0100-000000000000}">
      <formula1>INDIRECT(D7)</formula1>
    </dataValidation>
    <dataValidation type="list" allowBlank="1" showInputMessage="1" showErrorMessage="1" sqref="D7:F7" xr:uid="{00000000-0002-0000-0100-000001000000}">
      <formula1>Breeds</formula1>
    </dataValidation>
  </dataValidations>
  <printOptions horizontalCentered="1"/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48"/>
  <sheetViews>
    <sheetView zoomScale="120" zoomScaleNormal="120" workbookViewId="0">
      <selection activeCell="D17" sqref="D17"/>
    </sheetView>
  </sheetViews>
  <sheetFormatPr baseColWidth="10" defaultColWidth="9.1640625" defaultRowHeight="15" x14ac:dyDescent="0.2"/>
  <cols>
    <col min="1" max="1" width="2.5" style="5" bestFit="1" customWidth="1"/>
    <col min="2" max="2" width="26.5" style="7" customWidth="1"/>
    <col min="3" max="3" width="1.6640625" style="7" customWidth="1"/>
    <col min="4" max="4" width="7.83203125" style="7" bestFit="1" customWidth="1"/>
    <col min="5" max="5" width="1.6640625" style="7" customWidth="1"/>
    <col min="6" max="6" width="6.6640625" style="7" customWidth="1"/>
    <col min="7" max="7" width="1.6640625" style="7" customWidth="1"/>
    <col min="8" max="8" width="6.6640625" style="7" customWidth="1"/>
    <col min="9" max="9" width="1.6640625" style="7" customWidth="1"/>
    <col min="10" max="10" width="6.6640625" style="7" customWidth="1"/>
    <col min="11" max="11" width="1.6640625" style="7" customWidth="1"/>
    <col min="12" max="12" width="13.5" style="8" customWidth="1"/>
    <col min="13" max="13" width="6.6640625" style="7" customWidth="1"/>
    <col min="14" max="14" width="9.1640625" style="7"/>
    <col min="15" max="23" width="9.1640625" style="9"/>
    <col min="24" max="24" width="4" style="10" bestFit="1" customWidth="1"/>
    <col min="25" max="16384" width="9.1640625" style="7"/>
  </cols>
  <sheetData>
    <row r="1" spans="1:24" ht="19" x14ac:dyDescent="0.25">
      <c r="B1" s="6" t="s">
        <v>81</v>
      </c>
    </row>
    <row r="2" spans="1:24" x14ac:dyDescent="0.2">
      <c r="A2" s="11"/>
    </row>
    <row r="3" spans="1:24" ht="16" x14ac:dyDescent="0.2">
      <c r="B3" s="11" t="s">
        <v>20</v>
      </c>
      <c r="E3" s="58"/>
      <c r="F3" s="58"/>
      <c r="G3" s="58"/>
      <c r="H3" s="58" t="s">
        <v>60</v>
      </c>
      <c r="J3" s="1"/>
      <c r="L3" s="13" t="s">
        <v>45</v>
      </c>
    </row>
    <row r="5" spans="1:24" ht="16" x14ac:dyDescent="0.2">
      <c r="B5" s="14" t="s">
        <v>44</v>
      </c>
      <c r="D5" s="71"/>
      <c r="E5" s="72"/>
      <c r="F5" s="72"/>
      <c r="G5" s="72"/>
      <c r="H5" s="72"/>
      <c r="I5" s="72"/>
      <c r="J5" s="73"/>
      <c r="L5" s="13" t="s">
        <v>46</v>
      </c>
    </row>
    <row r="7" spans="1:24" x14ac:dyDescent="0.2">
      <c r="B7" s="15" t="s">
        <v>21</v>
      </c>
      <c r="D7" s="78"/>
      <c r="E7" s="79"/>
      <c r="F7" s="80"/>
      <c r="L7" s="13" t="s">
        <v>48</v>
      </c>
    </row>
    <row r="8" spans="1:24" ht="10" customHeight="1" x14ac:dyDescent="0.2"/>
    <row r="9" spans="1:24" ht="25" x14ac:dyDescent="0.2">
      <c r="D9" s="85" t="s">
        <v>82</v>
      </c>
      <c r="E9" s="5"/>
      <c r="F9" s="5" t="s">
        <v>2</v>
      </c>
      <c r="G9" s="5"/>
      <c r="H9" s="5" t="s">
        <v>1</v>
      </c>
      <c r="I9" s="5"/>
      <c r="J9" s="5" t="s">
        <v>0</v>
      </c>
      <c r="L9" s="16"/>
      <c r="M9" s="9"/>
      <c r="N9" s="9"/>
      <c r="U9" s="10"/>
      <c r="V9" s="7"/>
      <c r="W9" s="7"/>
      <c r="X9" s="7"/>
    </row>
    <row r="10" spans="1:24" x14ac:dyDescent="0.2">
      <c r="A10" s="5" t="s">
        <v>8</v>
      </c>
      <c r="B10" s="17" t="s">
        <v>22</v>
      </c>
      <c r="C10" s="18"/>
      <c r="D10" s="19" t="e">
        <f>HLOOKUP(D7,Notes!F4:G11,2,FALSE)</f>
        <v>#N/A</v>
      </c>
      <c r="E10" s="20"/>
      <c r="F10" s="19" t="e">
        <f>HLOOKUP(D7,Notes!F4:G11,3,FALSE)</f>
        <v>#N/A</v>
      </c>
      <c r="G10" s="20"/>
      <c r="H10" s="19" t="e">
        <f>HLOOKUP(D7,Notes!F4:G11,4,FALSE)</f>
        <v>#N/A</v>
      </c>
      <c r="I10" s="20"/>
      <c r="J10" s="19" t="e">
        <f>HLOOKUP(D7,Notes!F4:G11,5,FALSE)</f>
        <v>#N/A</v>
      </c>
      <c r="L10" s="16"/>
      <c r="M10" s="9"/>
      <c r="N10" s="9"/>
      <c r="U10" s="10"/>
      <c r="V10" s="7"/>
      <c r="W10" s="7"/>
      <c r="X10" s="7"/>
    </row>
    <row r="11" spans="1:24" ht="10" customHeight="1" x14ac:dyDescent="0.2">
      <c r="D11" s="20"/>
      <c r="E11" s="20"/>
      <c r="F11" s="20"/>
      <c r="G11" s="20"/>
      <c r="H11" s="20"/>
      <c r="I11" s="20"/>
      <c r="J11" s="20"/>
      <c r="L11" s="16"/>
      <c r="M11" s="9"/>
      <c r="N11" s="9"/>
      <c r="U11" s="10"/>
      <c r="V11" s="7"/>
      <c r="W11" s="7"/>
      <c r="X11" s="7"/>
    </row>
    <row r="12" spans="1:24" x14ac:dyDescent="0.2">
      <c r="A12" s="5" t="s">
        <v>27</v>
      </c>
      <c r="B12" s="17" t="s">
        <v>62</v>
      </c>
      <c r="D12" s="2"/>
      <c r="E12" s="18"/>
      <c r="F12" s="18"/>
      <c r="G12" s="18"/>
      <c r="H12" s="18"/>
      <c r="I12" s="18"/>
      <c r="J12" s="18"/>
      <c r="K12" s="21"/>
      <c r="L12" s="13" t="s">
        <v>67</v>
      </c>
      <c r="M12" s="9"/>
      <c r="N12" s="9"/>
      <c r="U12" s="10"/>
      <c r="V12" s="10"/>
      <c r="W12" s="7"/>
      <c r="X12" s="7"/>
    </row>
    <row r="13" spans="1:24" ht="10" customHeight="1" x14ac:dyDescent="0.2">
      <c r="A13" s="7"/>
      <c r="D13" s="18"/>
      <c r="E13" s="18"/>
      <c r="F13" s="18"/>
      <c r="G13" s="18"/>
      <c r="H13" s="18"/>
      <c r="I13" s="18"/>
      <c r="J13" s="18"/>
      <c r="K13" s="21"/>
      <c r="L13" s="16"/>
      <c r="M13" s="9"/>
      <c r="N13" s="9"/>
      <c r="U13" s="10"/>
      <c r="V13" s="7"/>
      <c r="W13" s="7"/>
      <c r="X13" s="7"/>
    </row>
    <row r="14" spans="1:24" x14ac:dyDescent="0.2">
      <c r="A14" s="5" t="s">
        <v>9</v>
      </c>
      <c r="B14" s="22" t="s">
        <v>43</v>
      </c>
      <c r="D14" s="19" t="e">
        <f ca="1">VLOOKUP(D12,INDIRECT(D7&amp;"M"),2,FALSE)</f>
        <v>#REF!</v>
      </c>
      <c r="E14" s="20"/>
      <c r="F14" s="23" t="e">
        <f>HLOOKUP(D7,Notes!F4:G11,6,FALSE)</f>
        <v>#N/A</v>
      </c>
      <c r="G14" s="20"/>
      <c r="H14" s="23" t="e">
        <f>HLOOKUP(D7,Notes!F4:G11,7,FALSE)</f>
        <v>#N/A</v>
      </c>
      <c r="I14" s="20"/>
      <c r="J14" s="23" t="e">
        <f>HLOOKUP(D7,Notes!F4:G11,8,FALSE)</f>
        <v>#N/A</v>
      </c>
      <c r="K14" s="24"/>
      <c r="L14" s="16"/>
      <c r="M14" s="9"/>
      <c r="N14" s="9"/>
      <c r="U14" s="10"/>
      <c r="V14" s="7"/>
      <c r="W14" s="7"/>
      <c r="X14" s="7"/>
    </row>
    <row r="15" spans="1:24" ht="15" customHeight="1" x14ac:dyDescent="0.2">
      <c r="L15" s="16"/>
      <c r="M15" s="9"/>
      <c r="N15" s="9"/>
      <c r="U15" s="10"/>
      <c r="V15" s="7"/>
      <c r="W15" s="7"/>
      <c r="X15" s="7"/>
    </row>
    <row r="16" spans="1:24" x14ac:dyDescent="0.2">
      <c r="A16" s="7"/>
      <c r="B16" s="15" t="s">
        <v>61</v>
      </c>
      <c r="D16" s="25" t="s">
        <v>47</v>
      </c>
      <c r="E16" s="25"/>
      <c r="F16" s="25"/>
      <c r="G16" s="25"/>
      <c r="H16" s="25"/>
      <c r="I16" s="25"/>
      <c r="J16" s="25"/>
      <c r="K16" s="21"/>
      <c r="L16" s="16"/>
      <c r="M16" s="9"/>
      <c r="N16" s="9"/>
      <c r="U16" s="10"/>
      <c r="V16" s="7"/>
      <c r="W16" s="7"/>
      <c r="X16" s="7"/>
    </row>
    <row r="17" spans="1:24" ht="25" x14ac:dyDescent="0.2">
      <c r="D17" s="85" t="s">
        <v>82</v>
      </c>
      <c r="E17" s="5"/>
      <c r="F17" s="5" t="s">
        <v>2</v>
      </c>
      <c r="G17" s="5"/>
      <c r="H17" s="5" t="s">
        <v>1</v>
      </c>
      <c r="I17" s="5"/>
      <c r="J17" s="5" t="s">
        <v>0</v>
      </c>
      <c r="L17" s="16"/>
      <c r="M17" s="9"/>
      <c r="N17" s="9"/>
      <c r="U17" s="10"/>
      <c r="V17" s="7"/>
      <c r="W17" s="7"/>
      <c r="X17" s="7"/>
    </row>
    <row r="18" spans="1:24" x14ac:dyDescent="0.2">
      <c r="A18" s="5" t="s">
        <v>28</v>
      </c>
      <c r="B18" s="26" t="s">
        <v>53</v>
      </c>
      <c r="D18" s="3"/>
      <c r="E18" s="27"/>
      <c r="F18" s="3"/>
      <c r="G18" s="27"/>
      <c r="H18" s="3"/>
      <c r="I18" s="27"/>
      <c r="J18" s="3"/>
      <c r="L18" s="13" t="s">
        <v>68</v>
      </c>
      <c r="M18" s="9"/>
      <c r="N18" s="9"/>
      <c r="U18" s="10"/>
      <c r="V18" s="7"/>
      <c r="W18" s="7"/>
      <c r="X18" s="7"/>
    </row>
    <row r="19" spans="1:24" ht="10" customHeight="1" x14ac:dyDescent="0.2">
      <c r="D19" s="27"/>
      <c r="E19" s="27"/>
      <c r="F19" s="27"/>
      <c r="G19" s="27"/>
      <c r="H19" s="27"/>
      <c r="I19" s="27"/>
      <c r="J19" s="27"/>
      <c r="L19" s="16"/>
      <c r="M19" s="9"/>
      <c r="N19" s="9"/>
      <c r="U19" s="10"/>
      <c r="V19" s="7"/>
      <c r="W19" s="7"/>
      <c r="X19" s="7"/>
    </row>
    <row r="20" spans="1:24" x14ac:dyDescent="0.2">
      <c r="A20" s="5" t="s">
        <v>10</v>
      </c>
      <c r="B20" s="28" t="s">
        <v>54</v>
      </c>
      <c r="D20" s="3"/>
      <c r="E20" s="27"/>
      <c r="F20" s="3"/>
      <c r="G20" s="27"/>
      <c r="H20" s="3"/>
      <c r="I20" s="27"/>
      <c r="J20" s="3"/>
      <c r="L20" s="13" t="s">
        <v>68</v>
      </c>
      <c r="M20" s="9"/>
      <c r="N20" s="9"/>
      <c r="U20" s="10"/>
      <c r="V20" s="7"/>
      <c r="W20" s="7"/>
      <c r="X20" s="7"/>
    </row>
    <row r="21" spans="1:24" ht="10" customHeight="1" x14ac:dyDescent="0.2">
      <c r="D21" s="27"/>
      <c r="E21" s="27"/>
      <c r="F21" s="27"/>
      <c r="G21" s="27"/>
      <c r="H21" s="27"/>
      <c r="I21" s="27"/>
      <c r="J21" s="27"/>
      <c r="L21" s="16"/>
      <c r="M21" s="9"/>
      <c r="N21" s="9"/>
      <c r="U21" s="10"/>
      <c r="V21" s="7"/>
      <c r="W21" s="7"/>
      <c r="X21" s="7"/>
    </row>
    <row r="22" spans="1:24" x14ac:dyDescent="0.2">
      <c r="A22" s="5" t="s">
        <v>29</v>
      </c>
      <c r="B22" s="26" t="s">
        <v>55</v>
      </c>
      <c r="D22" s="3"/>
      <c r="E22" s="27"/>
      <c r="F22" s="3"/>
      <c r="G22" s="27"/>
      <c r="H22" s="3"/>
      <c r="I22" s="27"/>
      <c r="J22" s="3"/>
      <c r="L22" s="13" t="s">
        <v>68</v>
      </c>
      <c r="M22" s="9"/>
      <c r="N22" s="9"/>
      <c r="U22" s="10"/>
      <c r="V22" s="7"/>
      <c r="W22" s="7"/>
      <c r="X22" s="7"/>
    </row>
    <row r="23" spans="1:24" ht="10" customHeight="1" x14ac:dyDescent="0.2">
      <c r="D23" s="27"/>
      <c r="E23" s="27"/>
      <c r="F23" s="27"/>
      <c r="G23" s="27"/>
      <c r="H23" s="27"/>
      <c r="I23" s="27"/>
      <c r="J23" s="27"/>
      <c r="L23" s="16"/>
      <c r="M23" s="9"/>
      <c r="N23" s="9"/>
      <c r="U23" s="22"/>
      <c r="V23" s="7"/>
      <c r="W23" s="7"/>
      <c r="X23" s="7"/>
    </row>
    <row r="24" spans="1:24" x14ac:dyDescent="0.2">
      <c r="A24" s="5" t="s">
        <v>11</v>
      </c>
      <c r="B24" s="26" t="s">
        <v>56</v>
      </c>
      <c r="D24" s="3"/>
      <c r="E24" s="27"/>
      <c r="F24" s="3"/>
      <c r="G24" s="27"/>
      <c r="H24" s="3"/>
      <c r="I24" s="27"/>
      <c r="J24" s="3"/>
      <c r="L24" s="13" t="s">
        <v>68</v>
      </c>
      <c r="M24" s="9"/>
      <c r="N24" s="9"/>
      <c r="U24" s="10"/>
      <c r="V24" s="7"/>
      <c r="W24" s="7"/>
      <c r="X24" s="7"/>
    </row>
    <row r="25" spans="1:24" s="30" customFormat="1" ht="12" customHeight="1" x14ac:dyDescent="0.2">
      <c r="A25" s="29"/>
      <c r="L25" s="31" t="s">
        <v>71</v>
      </c>
      <c r="M25" s="32"/>
      <c r="N25" s="32"/>
      <c r="O25" s="32"/>
      <c r="P25" s="32"/>
      <c r="Q25" s="32"/>
      <c r="R25" s="32"/>
      <c r="S25" s="32"/>
      <c r="T25" s="32"/>
      <c r="U25" s="33"/>
    </row>
    <row r="26" spans="1:24" x14ac:dyDescent="0.2">
      <c r="B26" s="15" t="s">
        <v>7</v>
      </c>
      <c r="D26" s="34"/>
      <c r="E26" s="34"/>
      <c r="F26" s="34"/>
      <c r="G26" s="34"/>
      <c r="H26" s="34"/>
      <c r="I26" s="34"/>
      <c r="J26" s="34"/>
      <c r="L26" s="16"/>
      <c r="M26" s="9"/>
      <c r="N26" s="9"/>
      <c r="U26" s="10"/>
      <c r="V26" s="7"/>
      <c r="W26" s="7"/>
      <c r="X26" s="7"/>
    </row>
    <row r="27" spans="1:24" x14ac:dyDescent="0.2">
      <c r="B27" s="26" t="s">
        <v>53</v>
      </c>
      <c r="D27" s="20"/>
      <c r="E27" s="20"/>
      <c r="F27" s="20"/>
      <c r="G27" s="20"/>
      <c r="H27" s="20"/>
      <c r="I27" s="20"/>
      <c r="J27" s="20"/>
      <c r="K27" s="5"/>
      <c r="L27" s="16"/>
      <c r="M27" s="9"/>
      <c r="N27" s="9"/>
      <c r="U27" s="10"/>
      <c r="V27" s="7"/>
      <c r="W27" s="7"/>
      <c r="X27" s="7"/>
    </row>
    <row r="28" spans="1:24" x14ac:dyDescent="0.2">
      <c r="A28" s="5" t="s">
        <v>30</v>
      </c>
      <c r="B28" s="22" t="s">
        <v>3</v>
      </c>
      <c r="D28" s="36" t="e">
        <f>(D18+D20)/2*D10/1000</f>
        <v>#N/A</v>
      </c>
      <c r="E28" s="37"/>
      <c r="F28" s="36" t="e">
        <f>(F18+F20)/2*F10/1000</f>
        <v>#N/A</v>
      </c>
      <c r="G28" s="37"/>
      <c r="H28" s="36" t="e">
        <f>(H18+H20)/2*H10/1000</f>
        <v>#N/A</v>
      </c>
      <c r="I28" s="37"/>
      <c r="J28" s="36" t="e">
        <f>(J18+J20)/2*J10/1000</f>
        <v>#N/A</v>
      </c>
      <c r="K28" s="5"/>
      <c r="L28" s="16"/>
      <c r="M28" s="9"/>
      <c r="N28" s="9"/>
      <c r="U28" s="10"/>
      <c r="V28" s="7"/>
      <c r="W28" s="7"/>
      <c r="X28" s="7"/>
    </row>
    <row r="29" spans="1:24" x14ac:dyDescent="0.2">
      <c r="A29" s="5" t="s">
        <v>31</v>
      </c>
      <c r="B29" s="22" t="s">
        <v>4</v>
      </c>
      <c r="D29" s="4"/>
      <c r="E29" s="38"/>
      <c r="F29" s="39">
        <f>$D29</f>
        <v>0</v>
      </c>
      <c r="G29" s="38"/>
      <c r="H29" s="39">
        <f>$D29</f>
        <v>0</v>
      </c>
      <c r="I29" s="38"/>
      <c r="J29" s="39">
        <f>$D29</f>
        <v>0</v>
      </c>
      <c r="K29" s="5"/>
      <c r="L29" s="13" t="s">
        <v>69</v>
      </c>
      <c r="M29" s="9"/>
      <c r="N29" s="9"/>
      <c r="U29" s="10"/>
      <c r="V29" s="7"/>
      <c r="W29" s="7"/>
      <c r="X29" s="7"/>
    </row>
    <row r="30" spans="1:24" x14ac:dyDescent="0.2">
      <c r="A30" s="5" t="s">
        <v>12</v>
      </c>
      <c r="B30" s="12" t="s">
        <v>5</v>
      </c>
      <c r="C30" s="24"/>
      <c r="D30" s="40" t="e">
        <f ca="1">(D14*D28*D29)/2000</f>
        <v>#REF!</v>
      </c>
      <c r="E30" s="41"/>
      <c r="F30" s="40" t="e">
        <f>(F14*F28*F29)/2000</f>
        <v>#N/A</v>
      </c>
      <c r="G30" s="41"/>
      <c r="H30" s="40" t="e">
        <f>(H14*H28*H29)/2000</f>
        <v>#N/A</v>
      </c>
      <c r="I30" s="41"/>
      <c r="J30" s="40" t="e">
        <f>(J14*J28*J29)/2000</f>
        <v>#N/A</v>
      </c>
      <c r="L30" s="42" t="e">
        <f ca="1">SUM(D30:J30)</f>
        <v>#REF!</v>
      </c>
      <c r="M30" s="9"/>
      <c r="N30" s="9"/>
      <c r="U30" s="10"/>
      <c r="V30" s="7"/>
      <c r="W30" s="7"/>
      <c r="X30" s="7"/>
    </row>
    <row r="31" spans="1:24" ht="10" customHeight="1" x14ac:dyDescent="0.2">
      <c r="B31" s="22"/>
      <c r="D31" s="38"/>
      <c r="E31" s="27"/>
      <c r="F31" s="38"/>
      <c r="G31" s="27"/>
      <c r="H31" s="38"/>
      <c r="I31" s="27"/>
      <c r="J31" s="38"/>
      <c r="L31" s="42"/>
      <c r="M31" s="9"/>
      <c r="N31" s="9"/>
      <c r="U31" s="10"/>
      <c r="V31" s="7"/>
      <c r="W31" s="7"/>
      <c r="X31" s="7"/>
    </row>
    <row r="32" spans="1:24" x14ac:dyDescent="0.2">
      <c r="B32" s="28" t="s">
        <v>54</v>
      </c>
      <c r="D32" s="27"/>
      <c r="E32" s="27"/>
      <c r="F32" s="27"/>
      <c r="G32" s="27"/>
      <c r="H32" s="27"/>
      <c r="I32" s="27"/>
      <c r="J32" s="27"/>
      <c r="L32" s="42"/>
      <c r="M32" s="9"/>
      <c r="N32" s="9"/>
      <c r="U32" s="10"/>
      <c r="V32" s="7"/>
      <c r="W32" s="7"/>
      <c r="X32" s="7"/>
    </row>
    <row r="33" spans="1:24" x14ac:dyDescent="0.2">
      <c r="A33" s="5" t="s">
        <v>13</v>
      </c>
      <c r="B33" s="22" t="s">
        <v>3</v>
      </c>
      <c r="D33" s="36" t="e">
        <f>(D20+D22)/2*D10/1000</f>
        <v>#N/A</v>
      </c>
      <c r="E33" s="37"/>
      <c r="F33" s="36" t="e">
        <f>(F20+F22)/2*F10/1000</f>
        <v>#N/A</v>
      </c>
      <c r="G33" s="37"/>
      <c r="H33" s="36" t="e">
        <f>(H20+H22)/2*H10/1000</f>
        <v>#N/A</v>
      </c>
      <c r="I33" s="37"/>
      <c r="J33" s="36" t="e">
        <f>(J20+J22)/2*J10/1000</f>
        <v>#N/A</v>
      </c>
      <c r="L33" s="42"/>
      <c r="M33" s="9"/>
      <c r="N33" s="9"/>
      <c r="U33" s="10"/>
      <c r="V33" s="7"/>
      <c r="W33" s="7"/>
      <c r="X33" s="7"/>
    </row>
    <row r="34" spans="1:24" x14ac:dyDescent="0.2">
      <c r="A34" s="5" t="s">
        <v>14</v>
      </c>
      <c r="B34" s="22" t="s">
        <v>4</v>
      </c>
      <c r="D34" s="4"/>
      <c r="E34" s="38"/>
      <c r="F34" s="39">
        <f>$D34</f>
        <v>0</v>
      </c>
      <c r="G34" s="38"/>
      <c r="H34" s="39">
        <f>$D34</f>
        <v>0</v>
      </c>
      <c r="I34" s="38"/>
      <c r="J34" s="39">
        <f>$D34</f>
        <v>0</v>
      </c>
      <c r="L34" s="13" t="s">
        <v>69</v>
      </c>
      <c r="M34" s="9"/>
      <c r="N34" s="9"/>
      <c r="U34" s="22"/>
      <c r="V34" s="7"/>
      <c r="W34" s="7"/>
      <c r="X34" s="7"/>
    </row>
    <row r="35" spans="1:24" x14ac:dyDescent="0.2">
      <c r="A35" s="5" t="s">
        <v>15</v>
      </c>
      <c r="B35" s="12" t="s">
        <v>5</v>
      </c>
      <c r="C35" s="24"/>
      <c r="D35" s="40" t="e">
        <f ca="1">D33*D$14*D34/2000</f>
        <v>#N/A</v>
      </c>
      <c r="E35" s="41"/>
      <c r="F35" s="40" t="e">
        <f>F33*F$14*F34/2000</f>
        <v>#N/A</v>
      </c>
      <c r="G35" s="41"/>
      <c r="H35" s="40" t="e">
        <f>H33*H$14*H34/2000</f>
        <v>#N/A</v>
      </c>
      <c r="I35" s="41"/>
      <c r="J35" s="40" t="e">
        <f>J33*J$14*J34/2000</f>
        <v>#N/A</v>
      </c>
      <c r="L35" s="42" t="e">
        <f ca="1">SUM(D35:J35)</f>
        <v>#N/A</v>
      </c>
      <c r="M35" s="9"/>
      <c r="N35" s="9"/>
      <c r="U35" s="10"/>
      <c r="V35" s="7"/>
      <c r="W35" s="7"/>
      <c r="X35" s="7"/>
    </row>
    <row r="36" spans="1:24" ht="10" customHeight="1" x14ac:dyDescent="0.2">
      <c r="D36" s="27"/>
      <c r="E36" s="27"/>
      <c r="F36" s="27"/>
      <c r="G36" s="27"/>
      <c r="H36" s="27"/>
      <c r="I36" s="27"/>
      <c r="J36" s="27"/>
      <c r="L36" s="42"/>
      <c r="M36" s="9"/>
      <c r="N36" s="9"/>
      <c r="U36" s="22"/>
      <c r="V36" s="7"/>
      <c r="W36" s="7"/>
      <c r="X36" s="7"/>
    </row>
    <row r="37" spans="1:24" x14ac:dyDescent="0.2">
      <c r="B37" s="26" t="s">
        <v>55</v>
      </c>
      <c r="D37" s="27"/>
      <c r="E37" s="27"/>
      <c r="F37" s="27"/>
      <c r="G37" s="27"/>
      <c r="H37" s="27"/>
      <c r="I37" s="27"/>
      <c r="J37" s="27"/>
      <c r="L37" s="42"/>
      <c r="M37" s="9"/>
      <c r="N37" s="9"/>
      <c r="U37" s="22"/>
      <c r="V37" s="7"/>
      <c r="W37" s="7"/>
      <c r="X37" s="7"/>
    </row>
    <row r="38" spans="1:24" x14ac:dyDescent="0.2">
      <c r="A38" s="5" t="s">
        <v>16</v>
      </c>
      <c r="B38" s="22" t="s">
        <v>3</v>
      </c>
      <c r="D38" s="36" t="e">
        <f>(D22+D24)/2*D10/1000</f>
        <v>#N/A</v>
      </c>
      <c r="E38" s="37"/>
      <c r="F38" s="36" t="e">
        <f>(F22+F24)/2*F10/1000</f>
        <v>#N/A</v>
      </c>
      <c r="G38" s="37"/>
      <c r="H38" s="36" t="e">
        <f>(H22+H24)/2*H10/1000</f>
        <v>#N/A</v>
      </c>
      <c r="I38" s="37"/>
      <c r="J38" s="36" t="e">
        <f>(J22+J24)/2*J10/1000</f>
        <v>#N/A</v>
      </c>
      <c r="L38" s="42"/>
      <c r="M38" s="9"/>
      <c r="N38" s="9"/>
      <c r="U38" s="10"/>
      <c r="V38" s="7"/>
      <c r="W38" s="7"/>
      <c r="X38" s="7"/>
    </row>
    <row r="39" spans="1:24" x14ac:dyDescent="0.2">
      <c r="A39" s="5" t="s">
        <v>17</v>
      </c>
      <c r="B39" s="22" t="s">
        <v>4</v>
      </c>
      <c r="D39" s="4"/>
      <c r="E39" s="38"/>
      <c r="F39" s="39">
        <f>$D39</f>
        <v>0</v>
      </c>
      <c r="G39" s="38"/>
      <c r="H39" s="39">
        <f>$D39</f>
        <v>0</v>
      </c>
      <c r="I39" s="38"/>
      <c r="J39" s="39">
        <f>$D39</f>
        <v>0</v>
      </c>
      <c r="L39" s="13" t="s">
        <v>69</v>
      </c>
      <c r="M39" s="9"/>
      <c r="N39" s="9"/>
      <c r="U39" s="10"/>
      <c r="V39" s="43"/>
      <c r="W39" s="7"/>
      <c r="X39" s="7"/>
    </row>
    <row r="40" spans="1:24" x14ac:dyDescent="0.2">
      <c r="A40" s="5" t="s">
        <v>18</v>
      </c>
      <c r="B40" s="12" t="s">
        <v>5</v>
      </c>
      <c r="C40" s="24"/>
      <c r="D40" s="44" t="e">
        <f ca="1">D38*D$14*D39/2000</f>
        <v>#N/A</v>
      </c>
      <c r="E40" s="45"/>
      <c r="F40" s="44" t="e">
        <f>F38*F$14*F39/2000</f>
        <v>#N/A</v>
      </c>
      <c r="G40" s="45"/>
      <c r="H40" s="44" t="e">
        <f>H38*H$14*H39/2000</f>
        <v>#N/A</v>
      </c>
      <c r="I40" s="45"/>
      <c r="J40" s="44" t="e">
        <f>J38*J$14*J39/2000</f>
        <v>#N/A</v>
      </c>
      <c r="L40" s="42" t="e">
        <f ca="1">SUM(D40:J40)</f>
        <v>#N/A</v>
      </c>
      <c r="M40" s="9"/>
      <c r="N40" s="9"/>
      <c r="U40" s="10"/>
      <c r="V40" s="7"/>
      <c r="W40" s="7"/>
      <c r="X40" s="7"/>
    </row>
    <row r="41" spans="1:24" ht="16" thickBot="1" x14ac:dyDescent="0.25">
      <c r="D41" s="20"/>
      <c r="E41" s="20"/>
      <c r="F41" s="20"/>
      <c r="G41" s="20"/>
      <c r="H41" s="20"/>
      <c r="I41" s="20"/>
      <c r="J41" s="20"/>
      <c r="L41" s="42"/>
      <c r="M41" s="9"/>
      <c r="N41" s="9"/>
      <c r="U41" s="10"/>
      <c r="V41" s="7"/>
      <c r="W41" s="7"/>
      <c r="X41" s="7"/>
    </row>
    <row r="42" spans="1:24" s="30" customFormat="1" ht="17" thickBot="1" x14ac:dyDescent="0.25">
      <c r="A42" s="29" t="s">
        <v>19</v>
      </c>
      <c r="B42" s="29" t="s">
        <v>6</v>
      </c>
      <c r="C42" s="46"/>
      <c r="D42" s="47" t="e">
        <f ca="1">D30+D35+D40</f>
        <v>#REF!</v>
      </c>
      <c r="E42" s="48"/>
      <c r="F42" s="47" t="e">
        <f>F30+F35+F40</f>
        <v>#N/A</v>
      </c>
      <c r="G42" s="48"/>
      <c r="H42" s="47" t="e">
        <f>H30+H35+H40</f>
        <v>#N/A</v>
      </c>
      <c r="I42" s="48"/>
      <c r="J42" s="47" t="e">
        <f>J30+J35+J40</f>
        <v>#N/A</v>
      </c>
      <c r="L42" s="49" t="e">
        <f ca="1">SUM(D42:J42)</f>
        <v>#REF!</v>
      </c>
      <c r="M42" s="50" t="s">
        <v>70</v>
      </c>
      <c r="N42" s="51"/>
      <c r="O42" s="32"/>
      <c r="P42" s="32"/>
      <c r="Q42" s="32"/>
      <c r="R42" s="32"/>
      <c r="S42" s="32"/>
      <c r="T42" s="32"/>
      <c r="U42" s="33"/>
    </row>
    <row r="43" spans="1:24" ht="16" x14ac:dyDescent="0.2">
      <c r="B43" s="5"/>
      <c r="C43" s="24"/>
      <c r="D43" s="52"/>
      <c r="E43" s="53"/>
      <c r="F43" s="52"/>
      <c r="G43" s="53"/>
      <c r="H43" s="52"/>
      <c r="I43" s="53"/>
      <c r="J43" s="52"/>
      <c r="L43" s="54"/>
      <c r="M43" s="55"/>
      <c r="N43" s="56"/>
      <c r="U43" s="10"/>
      <c r="V43" s="7"/>
      <c r="W43" s="7"/>
      <c r="X43" s="7"/>
    </row>
    <row r="44" spans="1:24" ht="7.5" customHeight="1" x14ac:dyDescent="0.2">
      <c r="B44" s="5"/>
      <c r="C44" s="24"/>
      <c r="D44" s="53"/>
      <c r="E44" s="53"/>
      <c r="F44" s="53"/>
      <c r="G44" s="53"/>
      <c r="H44" s="53"/>
      <c r="I44" s="53"/>
      <c r="J44" s="53"/>
      <c r="K44" s="53"/>
      <c r="L44" s="42"/>
      <c r="M44" s="53"/>
      <c r="N44" s="45"/>
    </row>
    <row r="45" spans="1:24" ht="41.25" customHeight="1" x14ac:dyDescent="0.2">
      <c r="B45" s="81" t="s">
        <v>80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24" ht="13.5" customHeight="1" x14ac:dyDescent="0.2">
      <c r="C46" s="57"/>
      <c r="D46" s="57"/>
      <c r="E46" s="57"/>
      <c r="F46" s="57"/>
      <c r="G46" s="57"/>
      <c r="H46" s="57"/>
    </row>
    <row r="47" spans="1:24" ht="16" thickBot="1" x14ac:dyDescent="0.25">
      <c r="B47" s="76"/>
      <c r="C47" s="76"/>
      <c r="D47" s="76"/>
      <c r="E47" s="76"/>
      <c r="F47" s="76"/>
      <c r="G47" s="21"/>
      <c r="H47" s="21"/>
      <c r="K47" s="77"/>
      <c r="L47" s="77"/>
      <c r="M47" s="77"/>
    </row>
    <row r="48" spans="1:24" x14ac:dyDescent="0.2">
      <c r="B48" s="75" t="s">
        <v>79</v>
      </c>
      <c r="C48" s="75"/>
      <c r="D48" s="75"/>
      <c r="E48" s="75"/>
      <c r="F48" s="75"/>
      <c r="K48" s="74" t="s">
        <v>49</v>
      </c>
      <c r="L48" s="74"/>
      <c r="M48" s="74"/>
    </row>
  </sheetData>
  <sheetProtection algorithmName="SHA-512" hashValue="iMR10eHQNP13jNNlFzoSEBJEIGDBsEGr5TxrJVOjMLPD9Y3FTUjfCItUnBxgvkawu7SmZYoIN6AbG0shVm4RWQ==" saltValue="6Hau4e0SZPolKsX/vFhMfQ==" spinCount="100000" sheet="1"/>
  <mergeCells count="7">
    <mergeCell ref="B48:F48"/>
    <mergeCell ref="K48:M48"/>
    <mergeCell ref="D7:F7"/>
    <mergeCell ref="D5:J5"/>
    <mergeCell ref="B45:N45"/>
    <mergeCell ref="B47:F47"/>
    <mergeCell ref="K47:M47"/>
  </mergeCells>
  <dataValidations count="2">
    <dataValidation type="list" allowBlank="1" showInputMessage="1" showErrorMessage="1" sqref="D7:F7" xr:uid="{00000000-0002-0000-0200-000000000000}">
      <formula1>Breeds</formula1>
    </dataValidation>
    <dataValidation type="list" allowBlank="1" showInputMessage="1" showErrorMessage="1" sqref="D12" xr:uid="{00000000-0002-0000-0200-000001000000}">
      <formula1>INDIRECT(D7)</formula1>
    </dataValidation>
  </dataValidations>
  <printOptions horizontalCentered="1"/>
  <pageMargins left="0.5" right="0.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48"/>
  <sheetViews>
    <sheetView tabSelected="1" zoomScale="120" zoomScaleNormal="120" workbookViewId="0">
      <selection activeCell="R20" sqref="R20"/>
    </sheetView>
  </sheetViews>
  <sheetFormatPr baseColWidth="10" defaultColWidth="9.1640625" defaultRowHeight="15" x14ac:dyDescent="0.2"/>
  <cols>
    <col min="1" max="1" width="2.5" style="5" bestFit="1" customWidth="1"/>
    <col min="2" max="2" width="26.5" style="7" customWidth="1"/>
    <col min="3" max="3" width="1.6640625" style="7" customWidth="1"/>
    <col min="4" max="4" width="7.83203125" style="7" bestFit="1" customWidth="1"/>
    <col min="5" max="5" width="1.6640625" style="7" customWidth="1"/>
    <col min="6" max="6" width="6.6640625" style="7" customWidth="1"/>
    <col min="7" max="7" width="1.6640625" style="7" customWidth="1"/>
    <col min="8" max="8" width="6.6640625" style="7" customWidth="1"/>
    <col min="9" max="9" width="1.6640625" style="7" customWidth="1"/>
    <col min="10" max="10" width="6.6640625" style="7" customWidth="1"/>
    <col min="11" max="11" width="1.6640625" style="7" customWidth="1"/>
    <col min="12" max="12" width="13.5" style="8" customWidth="1"/>
    <col min="13" max="13" width="6.6640625" style="7" customWidth="1"/>
    <col min="14" max="14" width="9.1640625" style="7"/>
    <col min="15" max="23" width="9.1640625" style="9"/>
    <col min="24" max="24" width="4" style="10" bestFit="1" customWidth="1"/>
    <col min="25" max="16384" width="9.1640625" style="7"/>
  </cols>
  <sheetData>
    <row r="1" spans="1:24" ht="19" x14ac:dyDescent="0.25">
      <c r="B1" s="6" t="s">
        <v>81</v>
      </c>
    </row>
    <row r="2" spans="1:24" x14ac:dyDescent="0.2">
      <c r="A2" s="11"/>
    </row>
    <row r="3" spans="1:24" ht="16" x14ac:dyDescent="0.2">
      <c r="B3" s="11" t="s">
        <v>20</v>
      </c>
      <c r="E3" s="58"/>
      <c r="F3" s="58"/>
      <c r="G3" s="58"/>
      <c r="H3" s="58" t="s">
        <v>59</v>
      </c>
      <c r="J3" s="1"/>
      <c r="L3" s="13" t="s">
        <v>45</v>
      </c>
    </row>
    <row r="5" spans="1:24" ht="16" x14ac:dyDescent="0.2">
      <c r="B5" s="14" t="s">
        <v>44</v>
      </c>
      <c r="D5" s="71"/>
      <c r="E5" s="72"/>
      <c r="F5" s="72"/>
      <c r="G5" s="72"/>
      <c r="H5" s="72"/>
      <c r="I5" s="72"/>
      <c r="J5" s="73"/>
      <c r="L5" s="13" t="s">
        <v>46</v>
      </c>
    </row>
    <row r="7" spans="1:24" x14ac:dyDescent="0.2">
      <c r="B7" s="15" t="s">
        <v>21</v>
      </c>
      <c r="D7" s="78"/>
      <c r="E7" s="79"/>
      <c r="F7" s="80"/>
      <c r="L7" s="13" t="s">
        <v>48</v>
      </c>
    </row>
    <row r="8" spans="1:24" ht="10" customHeight="1" x14ac:dyDescent="0.2"/>
    <row r="9" spans="1:24" ht="25" x14ac:dyDescent="0.2">
      <c r="D9" s="85" t="s">
        <v>82</v>
      </c>
      <c r="E9" s="5"/>
      <c r="F9" s="5" t="s">
        <v>2</v>
      </c>
      <c r="G9" s="5"/>
      <c r="H9" s="5" t="s">
        <v>1</v>
      </c>
      <c r="I9" s="5"/>
      <c r="J9" s="5" t="s">
        <v>0</v>
      </c>
      <c r="L9" s="16"/>
      <c r="M9" s="9"/>
      <c r="N9" s="9"/>
      <c r="U9" s="10"/>
      <c r="V9" s="7"/>
      <c r="W9" s="7"/>
      <c r="X9" s="7"/>
    </row>
    <row r="10" spans="1:24" x14ac:dyDescent="0.2">
      <c r="A10" s="5" t="s">
        <v>8</v>
      </c>
      <c r="B10" s="17" t="s">
        <v>22</v>
      </c>
      <c r="C10" s="18"/>
      <c r="D10" s="19" t="e">
        <f>HLOOKUP(D7,Notes!F4:G11,2,FALSE)</f>
        <v>#N/A</v>
      </c>
      <c r="E10" s="20"/>
      <c r="F10" s="19" t="e">
        <f>HLOOKUP(D7,Notes!F4:G11,3,FALSE)</f>
        <v>#N/A</v>
      </c>
      <c r="G10" s="20"/>
      <c r="H10" s="19" t="e">
        <f>HLOOKUP(D7,Notes!F4:G11,4,FALSE)</f>
        <v>#N/A</v>
      </c>
      <c r="I10" s="20"/>
      <c r="J10" s="19" t="e">
        <f>HLOOKUP(D7,Notes!F4:G11,5,FALSE)</f>
        <v>#N/A</v>
      </c>
      <c r="L10" s="16"/>
      <c r="M10" s="9"/>
      <c r="N10" s="9"/>
      <c r="U10" s="10"/>
      <c r="V10" s="7"/>
      <c r="W10" s="7"/>
      <c r="X10" s="7"/>
    </row>
    <row r="11" spans="1:24" ht="10" customHeight="1" x14ac:dyDescent="0.2">
      <c r="D11" s="20"/>
      <c r="E11" s="20"/>
      <c r="F11" s="20"/>
      <c r="G11" s="20"/>
      <c r="H11" s="20"/>
      <c r="I11" s="20"/>
      <c r="J11" s="20"/>
      <c r="L11" s="16"/>
      <c r="M11" s="9"/>
      <c r="N11" s="9"/>
      <c r="U11" s="10"/>
      <c r="V11" s="7"/>
      <c r="W11" s="7"/>
      <c r="X11" s="7"/>
    </row>
    <row r="12" spans="1:24" x14ac:dyDescent="0.2">
      <c r="A12" s="5" t="s">
        <v>27</v>
      </c>
      <c r="B12" s="17" t="s">
        <v>62</v>
      </c>
      <c r="D12" s="2"/>
      <c r="E12" s="18"/>
      <c r="F12" s="18"/>
      <c r="G12" s="18"/>
      <c r="H12" s="18"/>
      <c r="I12" s="18"/>
      <c r="J12" s="18"/>
      <c r="K12" s="21"/>
      <c r="L12" s="13" t="s">
        <v>67</v>
      </c>
      <c r="M12" s="9"/>
      <c r="N12" s="9"/>
      <c r="U12" s="10"/>
      <c r="V12" s="10"/>
      <c r="W12" s="7"/>
      <c r="X12" s="7"/>
    </row>
    <row r="13" spans="1:24" ht="10" customHeight="1" x14ac:dyDescent="0.2">
      <c r="A13" s="7"/>
      <c r="D13" s="18"/>
      <c r="E13" s="18"/>
      <c r="F13" s="18"/>
      <c r="G13" s="18"/>
      <c r="H13" s="18"/>
      <c r="I13" s="18"/>
      <c r="J13" s="18"/>
      <c r="K13" s="21"/>
      <c r="L13" s="16"/>
      <c r="M13" s="9"/>
      <c r="N13" s="9"/>
      <c r="U13" s="10"/>
      <c r="V13" s="7"/>
      <c r="W13" s="7"/>
      <c r="X13" s="7"/>
    </row>
    <row r="14" spans="1:24" x14ac:dyDescent="0.2">
      <c r="A14" s="5" t="s">
        <v>9</v>
      </c>
      <c r="B14" s="22" t="s">
        <v>43</v>
      </c>
      <c r="D14" s="19" t="e">
        <f ca="1">VLOOKUP(D12,INDIRECT(D7&amp;"M"),2,FALSE)</f>
        <v>#REF!</v>
      </c>
      <c r="E14" s="20"/>
      <c r="F14" s="23" t="e">
        <f>HLOOKUP(D7,Notes!F4:G11,6,FALSE)</f>
        <v>#N/A</v>
      </c>
      <c r="G14" s="20"/>
      <c r="H14" s="23" t="e">
        <f>HLOOKUP(D7,Notes!F4:G11,7,FALSE)</f>
        <v>#N/A</v>
      </c>
      <c r="I14" s="20"/>
      <c r="J14" s="23" t="e">
        <f>HLOOKUP(D7,Notes!F4:G11,8,FALSE)</f>
        <v>#N/A</v>
      </c>
      <c r="K14" s="24"/>
      <c r="L14" s="16"/>
      <c r="M14" s="9"/>
      <c r="N14" s="9"/>
      <c r="U14" s="10"/>
      <c r="V14" s="7"/>
      <c r="W14" s="7"/>
      <c r="X14" s="7"/>
    </row>
    <row r="15" spans="1:24" ht="15" customHeight="1" x14ac:dyDescent="0.2">
      <c r="L15" s="16"/>
      <c r="M15" s="9"/>
      <c r="N15" s="9"/>
      <c r="U15" s="10"/>
      <c r="V15" s="7"/>
      <c r="W15" s="7"/>
      <c r="X15" s="7"/>
    </row>
    <row r="16" spans="1:24" x14ac:dyDescent="0.2">
      <c r="A16" s="7"/>
      <c r="B16" s="15" t="s">
        <v>61</v>
      </c>
      <c r="D16" s="25" t="s">
        <v>47</v>
      </c>
      <c r="E16" s="25"/>
      <c r="F16" s="25"/>
      <c r="G16" s="25"/>
      <c r="H16" s="25"/>
      <c r="I16" s="25"/>
      <c r="J16" s="25"/>
      <c r="K16" s="21"/>
      <c r="L16" s="16"/>
      <c r="M16" s="9"/>
      <c r="N16" s="9"/>
      <c r="U16" s="10"/>
      <c r="V16" s="7"/>
      <c r="W16" s="7"/>
      <c r="X16" s="7"/>
    </row>
    <row r="17" spans="1:24" ht="25" x14ac:dyDescent="0.2">
      <c r="D17" s="85" t="s">
        <v>82</v>
      </c>
      <c r="E17" s="5"/>
      <c r="F17" s="5" t="s">
        <v>2</v>
      </c>
      <c r="G17" s="5"/>
      <c r="H17" s="5" t="s">
        <v>1</v>
      </c>
      <c r="I17" s="5"/>
      <c r="J17" s="5" t="s">
        <v>0</v>
      </c>
      <c r="L17" s="16"/>
      <c r="M17" s="9"/>
      <c r="N17" s="9"/>
      <c r="U17" s="10"/>
      <c r="V17" s="7"/>
      <c r="W17" s="7"/>
      <c r="X17" s="7"/>
    </row>
    <row r="18" spans="1:24" x14ac:dyDescent="0.2">
      <c r="A18" s="5" t="s">
        <v>28</v>
      </c>
      <c r="B18" s="28" t="s">
        <v>56</v>
      </c>
      <c r="D18" s="3"/>
      <c r="E18" s="27"/>
      <c r="F18" s="3"/>
      <c r="G18" s="27"/>
      <c r="H18" s="3"/>
      <c r="I18" s="27"/>
      <c r="J18" s="3"/>
      <c r="L18" s="13" t="s">
        <v>68</v>
      </c>
      <c r="M18" s="9"/>
      <c r="N18" s="9"/>
      <c r="U18" s="10"/>
      <c r="V18" s="7"/>
      <c r="W18" s="7"/>
      <c r="X18" s="7"/>
    </row>
    <row r="19" spans="1:24" ht="10" customHeight="1" x14ac:dyDescent="0.2">
      <c r="D19" s="27"/>
      <c r="E19" s="27"/>
      <c r="F19" s="27"/>
      <c r="G19" s="27"/>
      <c r="H19" s="27"/>
      <c r="I19" s="27"/>
      <c r="J19" s="27"/>
      <c r="L19" s="16"/>
      <c r="M19" s="9"/>
      <c r="N19" s="9"/>
      <c r="U19" s="10"/>
      <c r="V19" s="7"/>
      <c r="W19" s="7"/>
      <c r="X19" s="7"/>
    </row>
    <row r="20" spans="1:24" x14ac:dyDescent="0.2">
      <c r="A20" s="5" t="s">
        <v>10</v>
      </c>
      <c r="B20" s="28" t="s">
        <v>57</v>
      </c>
      <c r="D20" s="3"/>
      <c r="E20" s="27"/>
      <c r="F20" s="3"/>
      <c r="G20" s="27"/>
      <c r="H20" s="3"/>
      <c r="I20" s="27"/>
      <c r="J20" s="3"/>
      <c r="L20" s="13" t="s">
        <v>68</v>
      </c>
      <c r="M20" s="9"/>
      <c r="N20" s="9"/>
      <c r="U20" s="10"/>
      <c r="V20" s="7"/>
      <c r="W20" s="7"/>
      <c r="X20" s="7"/>
    </row>
    <row r="21" spans="1:24" ht="10" customHeight="1" x14ac:dyDescent="0.2">
      <c r="D21" s="27"/>
      <c r="E21" s="27"/>
      <c r="F21" s="27"/>
      <c r="G21" s="27"/>
      <c r="H21" s="27"/>
      <c r="I21" s="27"/>
      <c r="J21" s="27"/>
      <c r="L21" s="16"/>
      <c r="M21" s="9"/>
      <c r="N21" s="9"/>
      <c r="U21" s="10"/>
      <c r="V21" s="7"/>
      <c r="W21" s="7"/>
      <c r="X21" s="7"/>
    </row>
    <row r="22" spans="1:24" x14ac:dyDescent="0.2">
      <c r="A22" s="5" t="s">
        <v>29</v>
      </c>
      <c r="B22" s="26" t="s">
        <v>58</v>
      </c>
      <c r="D22" s="3"/>
      <c r="E22" s="27"/>
      <c r="F22" s="3"/>
      <c r="G22" s="27"/>
      <c r="H22" s="3"/>
      <c r="I22" s="27"/>
      <c r="J22" s="3"/>
      <c r="L22" s="13" t="s">
        <v>68</v>
      </c>
      <c r="M22" s="9"/>
      <c r="N22" s="9"/>
      <c r="U22" s="10"/>
      <c r="V22" s="7"/>
      <c r="W22" s="7"/>
      <c r="X22" s="7"/>
    </row>
    <row r="23" spans="1:24" ht="10" customHeight="1" x14ac:dyDescent="0.2">
      <c r="D23" s="27"/>
      <c r="E23" s="27"/>
      <c r="F23" s="27"/>
      <c r="G23" s="27"/>
      <c r="H23" s="27"/>
      <c r="I23" s="27"/>
      <c r="J23" s="27"/>
      <c r="L23" s="16"/>
      <c r="M23" s="9"/>
      <c r="N23" s="9"/>
      <c r="U23" s="22"/>
      <c r="V23" s="7"/>
      <c r="W23" s="7"/>
      <c r="X23" s="7"/>
    </row>
    <row r="24" spans="1:24" x14ac:dyDescent="0.2">
      <c r="A24" s="5" t="s">
        <v>11</v>
      </c>
      <c r="B24" s="26" t="s">
        <v>23</v>
      </c>
      <c r="D24" s="3"/>
      <c r="E24" s="27"/>
      <c r="F24" s="3"/>
      <c r="G24" s="27"/>
      <c r="H24" s="3"/>
      <c r="I24" s="27"/>
      <c r="J24" s="3"/>
      <c r="L24" s="13" t="s">
        <v>68</v>
      </c>
      <c r="M24" s="9"/>
      <c r="N24" s="9"/>
      <c r="U24" s="10"/>
      <c r="V24" s="7"/>
      <c r="W24" s="7"/>
      <c r="X24" s="7"/>
    </row>
    <row r="25" spans="1:24" s="30" customFormat="1" ht="12" customHeight="1" x14ac:dyDescent="0.2">
      <c r="A25" s="29"/>
      <c r="L25" s="31" t="s">
        <v>71</v>
      </c>
      <c r="M25" s="32"/>
      <c r="N25" s="32"/>
      <c r="O25" s="32"/>
      <c r="P25" s="32"/>
      <c r="Q25" s="32"/>
      <c r="R25" s="32"/>
      <c r="S25" s="32"/>
      <c r="T25" s="32"/>
      <c r="U25" s="33"/>
    </row>
    <row r="26" spans="1:24" x14ac:dyDescent="0.2">
      <c r="B26" s="15" t="s">
        <v>7</v>
      </c>
      <c r="D26" s="34"/>
      <c r="E26" s="34"/>
      <c r="F26" s="34"/>
      <c r="G26" s="34"/>
      <c r="H26" s="34"/>
      <c r="I26" s="34"/>
      <c r="J26" s="34"/>
      <c r="L26" s="16"/>
      <c r="M26" s="9"/>
      <c r="N26" s="9"/>
      <c r="U26" s="10"/>
      <c r="V26" s="7"/>
      <c r="W26" s="7"/>
      <c r="X26" s="7"/>
    </row>
    <row r="27" spans="1:24" x14ac:dyDescent="0.2">
      <c r="B27" s="28" t="s">
        <v>56</v>
      </c>
      <c r="D27" s="20"/>
      <c r="E27" s="20"/>
      <c r="F27" s="20"/>
      <c r="G27" s="20"/>
      <c r="H27" s="20"/>
      <c r="I27" s="20"/>
      <c r="J27" s="20"/>
      <c r="K27" s="5"/>
      <c r="L27" s="16"/>
      <c r="M27" s="9"/>
      <c r="N27" s="9"/>
      <c r="U27" s="10"/>
      <c r="V27" s="7"/>
      <c r="W27" s="7"/>
      <c r="X27" s="7"/>
    </row>
    <row r="28" spans="1:24" x14ac:dyDescent="0.2">
      <c r="A28" s="5" t="s">
        <v>30</v>
      </c>
      <c r="B28" s="22" t="s">
        <v>3</v>
      </c>
      <c r="D28" s="36" t="e">
        <f>(D18+D20)/2*D10/1000</f>
        <v>#N/A</v>
      </c>
      <c r="E28" s="37"/>
      <c r="F28" s="36" t="e">
        <f>(F18+F20)/2*F10/1000</f>
        <v>#N/A</v>
      </c>
      <c r="G28" s="37"/>
      <c r="H28" s="36" t="e">
        <f>(H18+H20)/2*H10/1000</f>
        <v>#N/A</v>
      </c>
      <c r="I28" s="37"/>
      <c r="J28" s="36" t="e">
        <f>(J18+J20)/2*J10/1000</f>
        <v>#N/A</v>
      </c>
      <c r="K28" s="5"/>
      <c r="L28" s="16"/>
      <c r="M28" s="9"/>
      <c r="N28" s="9"/>
      <c r="U28" s="10"/>
      <c r="V28" s="7"/>
      <c r="W28" s="7"/>
      <c r="X28" s="7"/>
    </row>
    <row r="29" spans="1:24" x14ac:dyDescent="0.2">
      <c r="A29" s="5" t="s">
        <v>31</v>
      </c>
      <c r="B29" s="22" t="s">
        <v>4</v>
      </c>
      <c r="D29" s="4"/>
      <c r="E29" s="38"/>
      <c r="F29" s="39">
        <f>$D29</f>
        <v>0</v>
      </c>
      <c r="G29" s="38"/>
      <c r="H29" s="39">
        <f>$D29</f>
        <v>0</v>
      </c>
      <c r="I29" s="38"/>
      <c r="J29" s="39">
        <f>$D29</f>
        <v>0</v>
      </c>
      <c r="K29" s="5"/>
      <c r="L29" s="13" t="s">
        <v>69</v>
      </c>
      <c r="M29" s="9"/>
      <c r="N29" s="9"/>
      <c r="U29" s="10"/>
      <c r="V29" s="7"/>
      <c r="W29" s="7"/>
      <c r="X29" s="7"/>
    </row>
    <row r="30" spans="1:24" x14ac:dyDescent="0.2">
      <c r="A30" s="5" t="s">
        <v>12</v>
      </c>
      <c r="B30" s="12" t="s">
        <v>5</v>
      </c>
      <c r="C30" s="24"/>
      <c r="D30" s="40" t="e">
        <f ca="1">(D14*D28*D29)/2000</f>
        <v>#REF!</v>
      </c>
      <c r="E30" s="41"/>
      <c r="F30" s="40" t="e">
        <f>(F14*F28*F29)/2000</f>
        <v>#N/A</v>
      </c>
      <c r="G30" s="41"/>
      <c r="H30" s="40" t="e">
        <f>(H14*H28*H29)/2000</f>
        <v>#N/A</v>
      </c>
      <c r="I30" s="41"/>
      <c r="J30" s="40" t="e">
        <f>(J14*J28*J29)/2000</f>
        <v>#N/A</v>
      </c>
      <c r="L30" s="42" t="e">
        <f ca="1">SUM(D30:J30)</f>
        <v>#REF!</v>
      </c>
      <c r="M30" s="9"/>
      <c r="N30" s="9"/>
      <c r="U30" s="10"/>
      <c r="V30" s="7"/>
      <c r="W30" s="7"/>
      <c r="X30" s="7"/>
    </row>
    <row r="31" spans="1:24" ht="10" customHeight="1" x14ac:dyDescent="0.2">
      <c r="B31" s="22"/>
      <c r="D31" s="38"/>
      <c r="E31" s="27"/>
      <c r="F31" s="38"/>
      <c r="G31" s="27"/>
      <c r="H31" s="38"/>
      <c r="I31" s="27"/>
      <c r="J31" s="38"/>
      <c r="L31" s="42"/>
      <c r="M31" s="9"/>
      <c r="N31" s="9"/>
      <c r="U31" s="10"/>
      <c r="V31" s="7"/>
      <c r="W31" s="7"/>
      <c r="X31" s="7"/>
    </row>
    <row r="32" spans="1:24" x14ac:dyDescent="0.2">
      <c r="B32" s="28" t="s">
        <v>57</v>
      </c>
      <c r="D32" s="27"/>
      <c r="E32" s="27"/>
      <c r="F32" s="27"/>
      <c r="G32" s="27"/>
      <c r="H32" s="27"/>
      <c r="I32" s="27"/>
      <c r="J32" s="27"/>
      <c r="L32" s="42"/>
      <c r="M32" s="9"/>
      <c r="N32" s="9"/>
      <c r="U32" s="10"/>
      <c r="V32" s="7"/>
      <c r="W32" s="7"/>
      <c r="X32" s="7"/>
    </row>
    <row r="33" spans="1:24" x14ac:dyDescent="0.2">
      <c r="A33" s="5" t="s">
        <v>13</v>
      </c>
      <c r="B33" s="22" t="s">
        <v>3</v>
      </c>
      <c r="D33" s="36" t="e">
        <f>(D20+D22)/2*D10/1000</f>
        <v>#N/A</v>
      </c>
      <c r="E33" s="37"/>
      <c r="F33" s="36" t="e">
        <f>(F20+F22)/2*F10/1000</f>
        <v>#N/A</v>
      </c>
      <c r="G33" s="37"/>
      <c r="H33" s="36" t="e">
        <f>(H20+H22)/2*H10/1000</f>
        <v>#N/A</v>
      </c>
      <c r="I33" s="37"/>
      <c r="J33" s="36" t="e">
        <f>(J20+J22)/2*J10/1000</f>
        <v>#N/A</v>
      </c>
      <c r="L33" s="42"/>
      <c r="M33" s="9"/>
      <c r="N33" s="9"/>
      <c r="U33" s="10"/>
      <c r="V33" s="7"/>
      <c r="W33" s="7"/>
      <c r="X33" s="7"/>
    </row>
    <row r="34" spans="1:24" x14ac:dyDescent="0.2">
      <c r="A34" s="5" t="s">
        <v>14</v>
      </c>
      <c r="B34" s="22" t="s">
        <v>4</v>
      </c>
      <c r="D34" s="4"/>
      <c r="E34" s="38"/>
      <c r="F34" s="39">
        <f>$D34</f>
        <v>0</v>
      </c>
      <c r="G34" s="38"/>
      <c r="H34" s="39">
        <f>$D34</f>
        <v>0</v>
      </c>
      <c r="I34" s="38"/>
      <c r="J34" s="39">
        <f>$D34</f>
        <v>0</v>
      </c>
      <c r="L34" s="13" t="s">
        <v>69</v>
      </c>
      <c r="M34" s="9"/>
      <c r="N34" s="9"/>
      <c r="U34" s="22"/>
      <c r="V34" s="7"/>
      <c r="W34" s="7"/>
      <c r="X34" s="7"/>
    </row>
    <row r="35" spans="1:24" x14ac:dyDescent="0.2">
      <c r="A35" s="5" t="s">
        <v>15</v>
      </c>
      <c r="B35" s="12" t="s">
        <v>5</v>
      </c>
      <c r="C35" s="24"/>
      <c r="D35" s="40" t="e">
        <f ca="1">D33*D$14*D34/2000</f>
        <v>#N/A</v>
      </c>
      <c r="E35" s="41"/>
      <c r="F35" s="40" t="e">
        <f>F33*F$14*F34/2000</f>
        <v>#N/A</v>
      </c>
      <c r="G35" s="41"/>
      <c r="H35" s="40" t="e">
        <f>H33*H$14*H34/2000</f>
        <v>#N/A</v>
      </c>
      <c r="I35" s="41"/>
      <c r="J35" s="40" t="e">
        <f>J33*J$14*J34/2000</f>
        <v>#N/A</v>
      </c>
      <c r="L35" s="42" t="e">
        <f ca="1">SUM(D35:J35)</f>
        <v>#N/A</v>
      </c>
      <c r="M35" s="9"/>
      <c r="N35" s="9"/>
      <c r="U35" s="10"/>
      <c r="V35" s="7"/>
      <c r="W35" s="7"/>
      <c r="X35" s="7"/>
    </row>
    <row r="36" spans="1:24" ht="10" customHeight="1" x14ac:dyDescent="0.2">
      <c r="D36" s="27"/>
      <c r="E36" s="27"/>
      <c r="F36" s="27"/>
      <c r="G36" s="27"/>
      <c r="H36" s="27"/>
      <c r="I36" s="27"/>
      <c r="J36" s="27"/>
      <c r="L36" s="42"/>
      <c r="M36" s="9"/>
      <c r="N36" s="9"/>
      <c r="U36" s="22"/>
      <c r="V36" s="7"/>
      <c r="W36" s="7"/>
      <c r="X36" s="7"/>
    </row>
    <row r="37" spans="1:24" x14ac:dyDescent="0.2">
      <c r="B37" s="26" t="s">
        <v>58</v>
      </c>
      <c r="D37" s="27"/>
      <c r="E37" s="27"/>
      <c r="F37" s="27"/>
      <c r="G37" s="27"/>
      <c r="H37" s="27"/>
      <c r="I37" s="27"/>
      <c r="J37" s="27"/>
      <c r="L37" s="42"/>
      <c r="M37" s="9"/>
      <c r="N37" s="9"/>
      <c r="U37" s="22"/>
      <c r="V37" s="7"/>
      <c r="W37" s="7"/>
      <c r="X37" s="7"/>
    </row>
    <row r="38" spans="1:24" x14ac:dyDescent="0.2">
      <c r="A38" s="5" t="s">
        <v>16</v>
      </c>
      <c r="B38" s="22" t="s">
        <v>3</v>
      </c>
      <c r="D38" s="36" t="e">
        <f>(D22+D24)/2*D10/1000</f>
        <v>#N/A</v>
      </c>
      <c r="E38" s="37"/>
      <c r="F38" s="36" t="e">
        <f>(F22+F24)/2*F10/1000</f>
        <v>#N/A</v>
      </c>
      <c r="G38" s="37"/>
      <c r="H38" s="36" t="e">
        <f>(H22+H24)/2*H10/1000</f>
        <v>#N/A</v>
      </c>
      <c r="I38" s="37"/>
      <c r="J38" s="36" t="e">
        <f>(J22+J24)/2*J10/1000</f>
        <v>#N/A</v>
      </c>
      <c r="L38" s="42"/>
      <c r="M38" s="9"/>
      <c r="N38" s="9"/>
      <c r="U38" s="10"/>
      <c r="V38" s="7"/>
      <c r="W38" s="7"/>
      <c r="X38" s="7"/>
    </row>
    <row r="39" spans="1:24" x14ac:dyDescent="0.2">
      <c r="A39" s="5" t="s">
        <v>17</v>
      </c>
      <c r="B39" s="22" t="s">
        <v>4</v>
      </c>
      <c r="D39" s="4"/>
      <c r="E39" s="38"/>
      <c r="F39" s="39">
        <f>$D39</f>
        <v>0</v>
      </c>
      <c r="G39" s="38"/>
      <c r="H39" s="39">
        <f>$D39</f>
        <v>0</v>
      </c>
      <c r="I39" s="38"/>
      <c r="J39" s="39">
        <f>$D39</f>
        <v>0</v>
      </c>
      <c r="L39" s="13" t="s">
        <v>69</v>
      </c>
      <c r="M39" s="9"/>
      <c r="N39" s="9"/>
      <c r="U39" s="10"/>
      <c r="V39" s="43"/>
      <c r="W39" s="7"/>
      <c r="X39" s="7"/>
    </row>
    <row r="40" spans="1:24" x14ac:dyDescent="0.2">
      <c r="A40" s="5" t="s">
        <v>18</v>
      </c>
      <c r="B40" s="12" t="s">
        <v>5</v>
      </c>
      <c r="C40" s="24"/>
      <c r="D40" s="44" t="e">
        <f ca="1">D38*D$14*D39/2000</f>
        <v>#N/A</v>
      </c>
      <c r="E40" s="45"/>
      <c r="F40" s="44" t="e">
        <f>F38*F$14*F39/2000</f>
        <v>#N/A</v>
      </c>
      <c r="G40" s="45"/>
      <c r="H40" s="44" t="e">
        <f>H38*H$14*H39/2000</f>
        <v>#N/A</v>
      </c>
      <c r="I40" s="45"/>
      <c r="J40" s="44" t="e">
        <f>J38*J$14*J39/2000</f>
        <v>#N/A</v>
      </c>
      <c r="L40" s="42" t="e">
        <f ca="1">SUM(D40:J40)</f>
        <v>#N/A</v>
      </c>
      <c r="M40" s="9"/>
      <c r="N40" s="9"/>
      <c r="U40" s="10"/>
      <c r="V40" s="7"/>
      <c r="W40" s="7"/>
      <c r="X40" s="7"/>
    </row>
    <row r="41" spans="1:24" ht="16" thickBot="1" x14ac:dyDescent="0.25">
      <c r="D41" s="20"/>
      <c r="E41" s="20"/>
      <c r="F41" s="20"/>
      <c r="G41" s="20"/>
      <c r="H41" s="20"/>
      <c r="I41" s="20"/>
      <c r="J41" s="20"/>
      <c r="L41" s="42"/>
      <c r="M41" s="9"/>
      <c r="N41" s="9"/>
      <c r="U41" s="10"/>
      <c r="V41" s="7"/>
      <c r="W41" s="7"/>
      <c r="X41" s="7"/>
    </row>
    <row r="42" spans="1:24" s="30" customFormat="1" ht="17" thickBot="1" x14ac:dyDescent="0.25">
      <c r="A42" s="29" t="s">
        <v>19</v>
      </c>
      <c r="B42" s="29" t="s">
        <v>6</v>
      </c>
      <c r="C42" s="46"/>
      <c r="D42" s="47" t="e">
        <f ca="1">D30+D35+D40</f>
        <v>#REF!</v>
      </c>
      <c r="E42" s="48"/>
      <c r="F42" s="47" t="e">
        <f>F30+F35+F40</f>
        <v>#N/A</v>
      </c>
      <c r="G42" s="48"/>
      <c r="H42" s="47" t="e">
        <f>H30+H35+H40</f>
        <v>#N/A</v>
      </c>
      <c r="I42" s="48"/>
      <c r="J42" s="47" t="e">
        <f>J30+J35+J40</f>
        <v>#N/A</v>
      </c>
      <c r="L42" s="49" t="e">
        <f ca="1">SUM(D42:J42)</f>
        <v>#REF!</v>
      </c>
      <c r="M42" s="50" t="s">
        <v>70</v>
      </c>
      <c r="N42" s="51"/>
      <c r="O42" s="32"/>
      <c r="P42" s="32"/>
      <c r="Q42" s="32"/>
      <c r="R42" s="32"/>
      <c r="S42" s="32"/>
      <c r="T42" s="32"/>
      <c r="U42" s="33"/>
    </row>
    <row r="43" spans="1:24" ht="16" x14ac:dyDescent="0.2">
      <c r="B43" s="5"/>
      <c r="C43" s="24"/>
      <c r="D43" s="52"/>
      <c r="E43" s="53"/>
      <c r="F43" s="52"/>
      <c r="G43" s="53"/>
      <c r="H43" s="52"/>
      <c r="I43" s="53"/>
      <c r="J43" s="52"/>
      <c r="L43" s="54"/>
      <c r="M43" s="55"/>
      <c r="N43" s="56"/>
      <c r="U43" s="10"/>
      <c r="V43" s="7"/>
      <c r="W43" s="7"/>
      <c r="X43" s="7"/>
    </row>
    <row r="44" spans="1:24" ht="6.75" customHeight="1" x14ac:dyDescent="0.2">
      <c r="B44" s="5"/>
      <c r="C44" s="24"/>
      <c r="D44" s="53"/>
      <c r="E44" s="53"/>
      <c r="F44" s="53"/>
      <c r="G44" s="53"/>
      <c r="H44" s="53"/>
      <c r="I44" s="53"/>
      <c r="J44" s="53"/>
      <c r="K44" s="53"/>
      <c r="L44" s="42"/>
      <c r="M44" s="53"/>
      <c r="N44" s="45"/>
    </row>
    <row r="45" spans="1:24" ht="42.75" customHeight="1" x14ac:dyDescent="0.2">
      <c r="B45" s="81" t="s">
        <v>80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24" ht="15.75" customHeight="1" x14ac:dyDescent="0.2">
      <c r="C46" s="57"/>
      <c r="D46" s="57"/>
      <c r="E46" s="57"/>
      <c r="F46" s="57"/>
      <c r="G46" s="57"/>
      <c r="H46" s="57"/>
    </row>
    <row r="47" spans="1:24" ht="16" thickBot="1" x14ac:dyDescent="0.25">
      <c r="B47" s="76"/>
      <c r="C47" s="76"/>
      <c r="D47" s="76"/>
      <c r="E47" s="76"/>
      <c r="F47" s="76"/>
      <c r="G47" s="21"/>
      <c r="H47" s="21"/>
      <c r="K47" s="77"/>
      <c r="L47" s="77"/>
      <c r="M47" s="77"/>
    </row>
    <row r="48" spans="1:24" x14ac:dyDescent="0.2">
      <c r="B48" s="75" t="s">
        <v>79</v>
      </c>
      <c r="C48" s="75"/>
      <c r="D48" s="75"/>
      <c r="E48" s="75"/>
      <c r="F48" s="75"/>
      <c r="K48" s="74" t="s">
        <v>49</v>
      </c>
      <c r="L48" s="74"/>
      <c r="M48" s="74"/>
    </row>
  </sheetData>
  <sheetProtection algorithmName="SHA-512" hashValue="9lK5HvWz4KeLLN+JXiy1Y5PNFotd1fjbdKwDNUpchJ5sK+5yvqltl6yvRRVfP2BXRpl+mifRkHdgaV9eMAagVA==" saltValue="GyKkK12JP4zrVOIKSJVcmg==" spinCount="100000" sheet="1"/>
  <mergeCells count="7">
    <mergeCell ref="B48:F48"/>
    <mergeCell ref="K48:M48"/>
    <mergeCell ref="D7:F7"/>
    <mergeCell ref="D5:J5"/>
    <mergeCell ref="B45:N45"/>
    <mergeCell ref="B47:F47"/>
    <mergeCell ref="K47:M47"/>
  </mergeCells>
  <dataValidations count="2">
    <dataValidation type="list" allowBlank="1" showInputMessage="1" showErrorMessage="1" sqref="D7:F7" xr:uid="{00000000-0002-0000-0300-000000000000}">
      <formula1>Breeds</formula1>
    </dataValidation>
    <dataValidation type="list" allowBlank="1" showInputMessage="1" showErrorMessage="1" sqref="D12" xr:uid="{00000000-0002-0000-0300-000001000000}">
      <formula1>INDIRECT(D7)</formula1>
    </dataValidation>
  </dataValidations>
  <pageMargins left="0.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43"/>
  <sheetViews>
    <sheetView zoomScale="120" zoomScaleNormal="120" workbookViewId="0">
      <selection activeCell="J3" sqref="J3"/>
    </sheetView>
  </sheetViews>
  <sheetFormatPr baseColWidth="10" defaultColWidth="9.1640625" defaultRowHeight="15" x14ac:dyDescent="0.2"/>
  <cols>
    <col min="1" max="1" width="17.6640625" style="60" bestFit="1" customWidth="1"/>
    <col min="2" max="2" width="1.6640625" style="60" customWidth="1"/>
    <col min="3" max="3" width="4.1640625" style="61" customWidth="1"/>
    <col min="4" max="4" width="9.33203125" style="62" customWidth="1"/>
    <col min="5" max="6" width="7.6640625" style="62" bestFit="1" customWidth="1"/>
    <col min="7" max="7" width="5.6640625" style="62" bestFit="1" customWidth="1"/>
    <col min="8" max="8" width="1.6640625" style="62" customWidth="1"/>
    <col min="9" max="9" width="13.5" style="62" customWidth="1"/>
    <col min="10" max="10" width="13.5" style="63" customWidth="1"/>
    <col min="11" max="16384" width="9.1640625" style="63"/>
  </cols>
  <sheetData>
    <row r="1" spans="1:22" x14ac:dyDescent="0.2">
      <c r="A1" s="59" t="s">
        <v>38</v>
      </c>
    </row>
    <row r="3" spans="1:22" x14ac:dyDescent="0.2">
      <c r="A3" s="64" t="s">
        <v>32</v>
      </c>
      <c r="C3" s="82" t="s">
        <v>63</v>
      </c>
      <c r="D3" s="83"/>
      <c r="E3" s="83"/>
      <c r="F3" s="83"/>
      <c r="G3" s="84"/>
    </row>
    <row r="4" spans="1:22" x14ac:dyDescent="0.2">
      <c r="C4" s="61">
        <v>1</v>
      </c>
      <c r="D4" s="60"/>
      <c r="E4" s="60" t="s">
        <v>33</v>
      </c>
      <c r="F4" s="62" t="s">
        <v>36</v>
      </c>
      <c r="G4" s="62" t="s">
        <v>37</v>
      </c>
      <c r="L4" s="62"/>
      <c r="M4" s="82" t="s">
        <v>64</v>
      </c>
      <c r="N4" s="84"/>
    </row>
    <row r="5" spans="1:22" x14ac:dyDescent="0.2">
      <c r="A5" s="65" t="s">
        <v>35</v>
      </c>
      <c r="C5" s="61">
        <v>2</v>
      </c>
      <c r="D5" s="60" t="s">
        <v>34</v>
      </c>
      <c r="E5" s="62" t="s">
        <v>40</v>
      </c>
      <c r="F5" s="66">
        <v>1375</v>
      </c>
      <c r="G5" s="66">
        <v>1000</v>
      </c>
      <c r="H5" s="67"/>
      <c r="L5" s="62" t="s">
        <v>65</v>
      </c>
      <c r="M5" s="62" t="s">
        <v>36</v>
      </c>
      <c r="N5" s="61">
        <v>1</v>
      </c>
      <c r="O5" s="62" t="s">
        <v>36</v>
      </c>
      <c r="P5" s="61" t="s">
        <v>66</v>
      </c>
      <c r="Q5" s="61" t="s">
        <v>41</v>
      </c>
      <c r="R5" s="62"/>
      <c r="S5" s="61">
        <v>1</v>
      </c>
      <c r="T5" s="62" t="s">
        <v>37</v>
      </c>
      <c r="U5" s="61" t="s">
        <v>66</v>
      </c>
      <c r="V5" s="61" t="s">
        <v>41</v>
      </c>
    </row>
    <row r="6" spans="1:22" x14ac:dyDescent="0.2">
      <c r="C6" s="61">
        <v>3</v>
      </c>
      <c r="D6" s="60"/>
      <c r="E6" s="62" t="s">
        <v>2</v>
      </c>
      <c r="F6" s="66">
        <v>1660</v>
      </c>
      <c r="G6" s="66">
        <v>1000</v>
      </c>
      <c r="L6" s="62"/>
      <c r="M6" s="62" t="s">
        <v>37</v>
      </c>
      <c r="N6" s="61">
        <v>2</v>
      </c>
      <c r="O6" s="60"/>
      <c r="P6" s="63">
        <v>50</v>
      </c>
      <c r="Q6" s="63">
        <v>97</v>
      </c>
      <c r="R6" s="62"/>
      <c r="S6" s="61">
        <v>2</v>
      </c>
      <c r="T6" s="60"/>
      <c r="U6" s="63">
        <v>45</v>
      </c>
      <c r="V6" s="63">
        <v>116</v>
      </c>
    </row>
    <row r="7" spans="1:22" x14ac:dyDescent="0.2">
      <c r="A7" s="68" t="s">
        <v>42</v>
      </c>
      <c r="C7" s="61">
        <v>4</v>
      </c>
      <c r="D7" s="60"/>
      <c r="E7" s="62" t="s">
        <v>1</v>
      </c>
      <c r="F7" s="66">
        <v>970</v>
      </c>
      <c r="G7" s="66">
        <v>550</v>
      </c>
      <c r="L7" s="62"/>
      <c r="M7" s="62"/>
      <c r="N7" s="61">
        <v>3</v>
      </c>
      <c r="O7" s="60"/>
      <c r="P7" s="63">
        <v>55</v>
      </c>
      <c r="Q7" s="63">
        <v>99</v>
      </c>
      <c r="R7" s="62"/>
      <c r="S7" s="61">
        <v>3</v>
      </c>
      <c r="T7" s="60"/>
      <c r="U7" s="63">
        <v>50</v>
      </c>
      <c r="V7" s="63">
        <v>121</v>
      </c>
    </row>
    <row r="8" spans="1:22" x14ac:dyDescent="0.2">
      <c r="C8" s="61">
        <v>5</v>
      </c>
      <c r="D8" s="60"/>
      <c r="E8" s="62" t="s">
        <v>0</v>
      </c>
      <c r="F8" s="66">
        <v>330</v>
      </c>
      <c r="G8" s="66">
        <v>120</v>
      </c>
      <c r="H8" s="67"/>
      <c r="L8" s="62"/>
      <c r="M8" s="62"/>
      <c r="N8" s="61">
        <v>4</v>
      </c>
      <c r="O8" s="62"/>
      <c r="P8" s="63">
        <v>60</v>
      </c>
      <c r="Q8" s="63">
        <v>101</v>
      </c>
      <c r="R8" s="62"/>
      <c r="S8" s="61">
        <v>4</v>
      </c>
      <c r="T8" s="62"/>
      <c r="U8" s="63">
        <v>55</v>
      </c>
      <c r="V8" s="63">
        <v>125</v>
      </c>
    </row>
    <row r="9" spans="1:22" x14ac:dyDescent="0.2">
      <c r="A9" s="64" t="s">
        <v>39</v>
      </c>
      <c r="C9" s="61">
        <v>6</v>
      </c>
      <c r="D9" s="60" t="s">
        <v>41</v>
      </c>
      <c r="E9" s="62" t="s">
        <v>2</v>
      </c>
      <c r="F9" s="66">
        <v>51</v>
      </c>
      <c r="G9" s="66">
        <v>51</v>
      </c>
      <c r="I9" s="69"/>
      <c r="J9" s="62"/>
      <c r="L9" s="67"/>
      <c r="M9" s="62"/>
      <c r="N9" s="61">
        <v>5</v>
      </c>
      <c r="O9" s="62"/>
      <c r="P9" s="63">
        <v>65</v>
      </c>
      <c r="Q9" s="63">
        <v>104</v>
      </c>
      <c r="R9" s="62"/>
      <c r="S9" s="61">
        <v>5</v>
      </c>
      <c r="T9" s="62"/>
      <c r="U9" s="63">
        <v>60</v>
      </c>
      <c r="V9" s="63">
        <v>130</v>
      </c>
    </row>
    <row r="10" spans="1:22" x14ac:dyDescent="0.2">
      <c r="C10" s="61">
        <v>7</v>
      </c>
      <c r="D10" s="60"/>
      <c r="E10" s="62" t="s">
        <v>1</v>
      </c>
      <c r="F10" s="66">
        <v>56</v>
      </c>
      <c r="G10" s="66">
        <v>56</v>
      </c>
      <c r="I10" s="69"/>
      <c r="J10" s="62"/>
      <c r="N10" s="61">
        <v>6</v>
      </c>
      <c r="O10" s="62"/>
      <c r="P10" s="63">
        <v>70</v>
      </c>
      <c r="Q10" s="63">
        <v>106</v>
      </c>
      <c r="R10" s="62"/>
      <c r="S10" s="61">
        <v>6</v>
      </c>
      <c r="T10" s="62"/>
      <c r="U10" s="63">
        <v>65</v>
      </c>
      <c r="V10" s="63">
        <v>135</v>
      </c>
    </row>
    <row r="11" spans="1:22" x14ac:dyDescent="0.2">
      <c r="A11" s="70" t="s">
        <v>74</v>
      </c>
      <c r="C11" s="61">
        <v>8</v>
      </c>
      <c r="D11" s="60"/>
      <c r="E11" s="62" t="s">
        <v>0</v>
      </c>
      <c r="F11" s="66">
        <v>83</v>
      </c>
      <c r="G11" s="66">
        <v>83</v>
      </c>
      <c r="I11" s="69"/>
      <c r="J11" s="62"/>
      <c r="N11" s="61">
        <v>7</v>
      </c>
      <c r="O11" s="62"/>
      <c r="P11" s="63">
        <v>75</v>
      </c>
      <c r="Q11" s="63">
        <v>108</v>
      </c>
      <c r="R11" s="62"/>
      <c r="S11" s="61">
        <v>7</v>
      </c>
      <c r="T11" s="62"/>
      <c r="U11" s="63">
        <v>70</v>
      </c>
      <c r="V11" s="63">
        <v>139</v>
      </c>
    </row>
    <row r="12" spans="1:22" x14ac:dyDescent="0.2">
      <c r="D12" s="60"/>
      <c r="J12" s="62"/>
      <c r="N12" s="61">
        <v>8</v>
      </c>
      <c r="O12" s="62"/>
      <c r="P12" s="63">
        <v>80</v>
      </c>
      <c r="Q12" s="63">
        <v>110</v>
      </c>
      <c r="R12" s="62"/>
      <c r="S12" s="61">
        <v>8</v>
      </c>
      <c r="T12" s="62"/>
      <c r="U12" s="63">
        <v>75</v>
      </c>
      <c r="V12" s="63">
        <v>144</v>
      </c>
    </row>
    <row r="13" spans="1:22" x14ac:dyDescent="0.2">
      <c r="A13" s="60" t="s">
        <v>77</v>
      </c>
      <c r="N13" s="61">
        <v>9</v>
      </c>
      <c r="O13" s="62"/>
      <c r="P13" s="63">
        <v>85</v>
      </c>
      <c r="Q13" s="63">
        <v>112</v>
      </c>
      <c r="R13" s="67"/>
      <c r="S13" s="62"/>
      <c r="T13" s="62"/>
      <c r="U13" s="62"/>
    </row>
    <row r="14" spans="1:22" x14ac:dyDescent="0.2">
      <c r="N14" s="61">
        <v>10</v>
      </c>
      <c r="O14" s="62"/>
      <c r="P14" s="63">
        <v>90</v>
      </c>
      <c r="Q14" s="63">
        <v>115</v>
      </c>
      <c r="R14" s="62"/>
      <c r="S14" s="62"/>
      <c r="T14" s="62"/>
    </row>
    <row r="15" spans="1:22" x14ac:dyDescent="0.2">
      <c r="A15" s="60" t="s">
        <v>73</v>
      </c>
      <c r="N15" s="61">
        <v>11</v>
      </c>
      <c r="O15" s="62"/>
      <c r="P15" s="63">
        <v>95</v>
      </c>
      <c r="Q15" s="63">
        <v>117</v>
      </c>
      <c r="R15" s="62"/>
      <c r="S15" s="62"/>
      <c r="T15" s="62"/>
    </row>
    <row r="16" spans="1:22" x14ac:dyDescent="0.2">
      <c r="A16" s="70"/>
      <c r="N16" s="61">
        <v>12</v>
      </c>
      <c r="O16" s="62"/>
      <c r="P16" s="63">
        <v>100</v>
      </c>
      <c r="Q16" s="63">
        <v>119</v>
      </c>
      <c r="R16" s="62"/>
      <c r="S16" s="62"/>
      <c r="T16" s="62"/>
    </row>
    <row r="17" spans="1:20" x14ac:dyDescent="0.2">
      <c r="A17" s="60" t="s">
        <v>75</v>
      </c>
      <c r="N17" s="61">
        <v>13</v>
      </c>
      <c r="O17" s="62"/>
      <c r="P17" s="63">
        <v>105</v>
      </c>
      <c r="Q17" s="63">
        <v>121</v>
      </c>
      <c r="R17" s="62"/>
      <c r="S17" s="62"/>
      <c r="T17" s="62"/>
    </row>
    <row r="18" spans="1:20" x14ac:dyDescent="0.2">
      <c r="N18" s="61">
        <v>14</v>
      </c>
      <c r="O18" s="62"/>
      <c r="P18" s="63">
        <v>110</v>
      </c>
      <c r="Q18" s="63">
        <v>123</v>
      </c>
      <c r="R18" s="62"/>
      <c r="S18" s="62"/>
      <c r="T18" s="62"/>
    </row>
    <row r="19" spans="1:20" x14ac:dyDescent="0.2">
      <c r="A19" s="60" t="s">
        <v>72</v>
      </c>
      <c r="N19" s="61">
        <v>15</v>
      </c>
      <c r="O19" s="62"/>
      <c r="P19" s="63">
        <v>115</v>
      </c>
      <c r="Q19" s="63">
        <v>126</v>
      </c>
      <c r="R19" s="62"/>
      <c r="S19" s="62"/>
      <c r="T19" s="62"/>
    </row>
    <row r="20" spans="1:20" x14ac:dyDescent="0.2">
      <c r="N20" s="61">
        <v>16</v>
      </c>
      <c r="O20" s="62"/>
      <c r="P20" s="63">
        <v>120</v>
      </c>
      <c r="Q20" s="63">
        <v>128</v>
      </c>
      <c r="R20" s="62"/>
      <c r="S20" s="62"/>
      <c r="T20" s="62"/>
    </row>
    <row r="21" spans="1:20" x14ac:dyDescent="0.2">
      <c r="A21" s="60" t="s">
        <v>76</v>
      </c>
      <c r="N21" s="61">
        <v>17</v>
      </c>
      <c r="O21" s="62"/>
      <c r="P21" s="63">
        <v>125</v>
      </c>
      <c r="Q21" s="63">
        <v>130</v>
      </c>
      <c r="R21" s="62"/>
      <c r="S21" s="67"/>
      <c r="T21" s="67"/>
    </row>
    <row r="30" spans="1:20" x14ac:dyDescent="0.2">
      <c r="H30" s="67"/>
    </row>
    <row r="31" spans="1:20" x14ac:dyDescent="0.2">
      <c r="H31" s="67"/>
      <c r="I31" s="67"/>
    </row>
    <row r="32" spans="1:20" x14ac:dyDescent="0.2">
      <c r="H32" s="67"/>
      <c r="I32" s="67"/>
    </row>
    <row r="39" spans="1:6" x14ac:dyDescent="0.2">
      <c r="E39" s="63"/>
      <c r="F39" s="63"/>
    </row>
    <row r="40" spans="1:6" x14ac:dyDescent="0.2">
      <c r="E40" s="63"/>
      <c r="F40" s="63"/>
    </row>
    <row r="41" spans="1:6" x14ac:dyDescent="0.2">
      <c r="E41" s="63"/>
      <c r="F41" s="63"/>
    </row>
    <row r="42" spans="1:6" x14ac:dyDescent="0.2">
      <c r="E42" s="63"/>
      <c r="F42" s="63"/>
    </row>
    <row r="43" spans="1:6" x14ac:dyDescent="0.2">
      <c r="A43" s="70"/>
    </row>
  </sheetData>
  <sheetProtection algorithmName="SHA-512" hashValue="tDGcQg7R5xBXB9Vj7lu84Y5A37dWxl/NauEkUylHuzTQMlgbR/a3at6j9FURThkrpnBkcXdYtHlzXpK6x5f9+Q==" saltValue="0CkWvP+yVLBYBw55LGR7AA==" spinCount="100000" sheet="1" objects="1" scenarios="1" selectLockedCells="1" selectUnlockedCells="1"/>
  <mergeCells count="2">
    <mergeCell ref="C3:G3"/>
    <mergeCell ref="M4:N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3" sqref="J3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D21F538D75DB40ADD043E666F97147" ma:contentTypeVersion="7" ma:contentTypeDescription="Create a new document." ma:contentTypeScope="" ma:versionID="968b033a3dacf7d3cec6d89f394ec09b">
  <xsd:schema xmlns:xsd="http://www.w3.org/2001/XMLSchema" xmlns:xs="http://www.w3.org/2001/XMLSchema" xmlns:p="http://schemas.microsoft.com/office/2006/metadata/properties" xmlns:ns1="http://schemas.microsoft.com/sharepoint/v3" xmlns:ns2="198db3a4-94a2-4913-bd11-44e378a45fe1" targetNamespace="http://schemas.microsoft.com/office/2006/metadata/properties" ma:root="true" ma:fieldsID="45be5594229ef1cdda327c9ce38b62c6" ns1:_="" ns2:_="">
    <xsd:import namespace="http://schemas.microsoft.com/sharepoint/v3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15235C-08BE-476C-9552-0AEAF8191F12}"/>
</file>

<file path=customXml/itemProps2.xml><?xml version="1.0" encoding="utf-8"?>
<ds:datastoreItem xmlns:ds="http://schemas.openxmlformats.org/officeDocument/2006/customXml" ds:itemID="{86E92BEA-5359-4F3E-95B1-7D86FB33C9BB}"/>
</file>

<file path=customXml/itemProps3.xml><?xml version="1.0" encoding="utf-8"?>
<ds:datastoreItem xmlns:ds="http://schemas.openxmlformats.org/officeDocument/2006/customXml" ds:itemID="{B8EE0CF7-0337-4761-BD29-1F41D17E0BA3}"/>
</file>

<file path=customXml/itemProps4.xml><?xml version="1.0" encoding="utf-8"?>
<ds:datastoreItem xmlns:ds="http://schemas.openxmlformats.org/officeDocument/2006/customXml" ds:itemID="{88E39A0C-CA36-41B0-8F78-81895BF89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1st Qtr</vt:lpstr>
      <vt:lpstr>2nd Qtr</vt:lpstr>
      <vt:lpstr>3rd Qtr</vt:lpstr>
      <vt:lpstr>4th Qtr</vt:lpstr>
      <vt:lpstr>Notes</vt:lpstr>
      <vt:lpstr>Sheet1</vt:lpstr>
      <vt:lpstr>Breeds</vt:lpstr>
      <vt:lpstr>CowData</vt:lpstr>
      <vt:lpstr>Holstein</vt:lpstr>
      <vt:lpstr>HolsteinM</vt:lpstr>
      <vt:lpstr>Jersey</vt:lpstr>
      <vt:lpstr>JerseyM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Manure Production Calculator for Biomass tax credit</dc:title>
  <dc:creator>BKarrer</dc:creator>
  <cp:lastModifiedBy>Microsoft Office User</cp:lastModifiedBy>
  <cp:lastPrinted>2013-10-07T14:58:10Z</cp:lastPrinted>
  <dcterms:created xsi:type="dcterms:W3CDTF">2012-05-07T20:35:08Z</dcterms:created>
  <dcterms:modified xsi:type="dcterms:W3CDTF">2018-04-02T21:26:28Z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/>
  </property>
  <property fmtid="{D5CDD505-2E9C-101B-9397-08002B2CF9AE}" pid="5" name="RoutingRuleDescription">
    <vt:lpwstr/>
  </property>
  <property fmtid="{D5CDD505-2E9C-101B-9397-08002B2CF9AE}" pid="6" name="RetentionPeriodDate">
    <vt:lpwstr/>
  </property>
  <property fmtid="{D5CDD505-2E9C-101B-9397-08002B2CF9AE}" pid="7" name="ESRI_WORKBOOK_ID">
    <vt:lpwstr>c44093b91ff5406e8c872b29e1ef658b</vt:lpwstr>
  </property>
  <property fmtid="{D5CDD505-2E9C-101B-9397-08002B2CF9AE}" pid="8" name="ContentTypeId">
    <vt:lpwstr>0x01010019D21F538D75DB40ADD043E666F97147</vt:lpwstr>
  </property>
</Properties>
</file>