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2 Adoption\IMET\"/>
    </mc:Choice>
  </mc:AlternateContent>
  <bookViews>
    <workbookView xWindow="0" yWindow="0" windowWidth="28800" windowHeight="11610" activeTab="4"/>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56" l="1"/>
  <c r="F12" i="26" l="1"/>
  <c r="E11" i="26"/>
  <c r="H8" i="63" l="1"/>
  <c r="H7" i="63"/>
  <c r="H6" i="63"/>
  <c r="H5" i="63"/>
  <c r="H8" i="62"/>
  <c r="H7" i="62"/>
  <c r="H6" i="62"/>
  <c r="H5" i="62"/>
  <c r="H11" i="62" s="1"/>
  <c r="H8" i="61"/>
  <c r="H7" i="61"/>
  <c r="H6" i="61"/>
  <c r="H5" i="61"/>
  <c r="H11" i="61" s="1"/>
  <c r="H8" i="60"/>
  <c r="H7" i="60"/>
  <c r="H6" i="60"/>
  <c r="H5" i="60"/>
  <c r="H8" i="59"/>
  <c r="H7" i="59"/>
  <c r="H6" i="59"/>
  <c r="H5" i="59"/>
  <c r="H8" i="57"/>
  <c r="H7" i="57"/>
  <c r="H6" i="57"/>
  <c r="H5" i="57"/>
  <c r="H7" i="56"/>
  <c r="H6" i="56"/>
  <c r="H5" i="56"/>
  <c r="H11" i="59" l="1"/>
  <c r="H11" i="60"/>
  <c r="J24" i="60" s="1"/>
  <c r="H11" i="63"/>
  <c r="J22" i="63" s="1"/>
  <c r="J24" i="62"/>
  <c r="J23" i="62"/>
  <c r="J22" i="62"/>
  <c r="J20" i="62"/>
  <c r="J19" i="62"/>
  <c r="J18" i="62"/>
  <c r="J21" i="62"/>
  <c r="D11" i="62"/>
  <c r="J17" i="62"/>
  <c r="J24" i="61"/>
  <c r="J23" i="61"/>
  <c r="J19" i="61"/>
  <c r="J22" i="61"/>
  <c r="J18" i="61"/>
  <c r="J21" i="61"/>
  <c r="D11" i="61"/>
  <c r="J20" i="61"/>
  <c r="J17" i="61"/>
  <c r="J24" i="59"/>
  <c r="J23" i="59"/>
  <c r="J22" i="59"/>
  <c r="J21" i="59"/>
  <c r="D11" i="59"/>
  <c r="J20" i="59"/>
  <c r="J19" i="59"/>
  <c r="J18" i="59"/>
  <c r="J17" i="59"/>
  <c r="H11" i="57"/>
  <c r="J24" i="57" s="1"/>
  <c r="H10" i="56"/>
  <c r="D10" i="56" s="1"/>
  <c r="H8" i="55"/>
  <c r="H7" i="55"/>
  <c r="H6" i="55"/>
  <c r="H5" i="55"/>
  <c r="H8" i="54"/>
  <c r="H7" i="54"/>
  <c r="H6" i="54"/>
  <c r="H5" i="54"/>
  <c r="H12" i="62" l="1"/>
  <c r="D12" i="62" s="1"/>
  <c r="C28" i="26" s="1"/>
  <c r="E28" i="26" s="1"/>
  <c r="H12" i="61"/>
  <c r="D12" i="61" s="1"/>
  <c r="C27" i="26" s="1"/>
  <c r="E27" i="26" s="1"/>
  <c r="J20" i="60"/>
  <c r="J21" i="60"/>
  <c r="D11" i="60"/>
  <c r="J22" i="60"/>
  <c r="J23" i="60"/>
  <c r="J17" i="60"/>
  <c r="J19" i="60"/>
  <c r="J18" i="60"/>
  <c r="H12" i="59"/>
  <c r="D12" i="59" s="1"/>
  <c r="C23" i="26" s="1"/>
  <c r="E23" i="26" s="1"/>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F30" i="26" l="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E22" i="26" l="1"/>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s="1"/>
</calcChain>
</file>

<file path=xl/sharedStrings.xml><?xml version="1.0" encoding="utf-8"?>
<sst xmlns="http://schemas.openxmlformats.org/spreadsheetml/2006/main" count="372" uniqueCount="270">
  <si>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</si>
  <si>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</si>
  <si>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</si>
  <si>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</si>
  <si>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</si>
  <si>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</si>
  <si>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</si>
  <si>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</si>
  <si>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</si>
  <si>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</si>
  <si>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</si>
  <si>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</si>
  <si>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</si>
  <si>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</si>
  <si>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</si>
  <si>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</si>
  <si>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</si>
  <si>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</si>
  <si>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</si>
  <si>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</si>
  <si>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</si>
  <si>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</si>
  <si>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</si>
  <si>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</si>
  <si>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</si>
  <si>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</si>
  <si>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</si>
  <si>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</si>
  <si>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</si>
  <si>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</si>
  <si>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</si>
  <si>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</si>
  <si>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</si>
  <si>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</si>
  <si>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</si>
  <si>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</si>
  <si>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</si>
  <si>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</si>
  <si>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</si>
  <si>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</si>
  <si>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</si>
  <si>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</si>
  <si>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</si>
  <si>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</si>
  <si>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</si>
  <si>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</si>
  <si>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</si>
  <si>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</si>
  <si>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</si>
  <si>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</si>
  <si>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</si>
  <si>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</si>
  <si>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</si>
  <si>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</si>
  <si>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</si>
  <si>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</si>
  <si>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</si>
  <si>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</si>
  <si>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</si>
  <si>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</si>
  <si>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</si>
  <si>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</si>
  <si>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</si>
  <si>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</si>
  <si>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</si>
  <si>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</si>
  <si>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</si>
  <si>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</si>
  <si>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</si>
  <si>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</si>
  <si>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</si>
  <si>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</si>
  <si>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</si>
  <si>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</si>
  <si>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</si>
  <si>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</si>
  <si>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</si>
  <si>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</si>
  <si>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</si>
  <si>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</si>
  <si>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</si>
  <si>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</si>
  <si>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</si>
  <si>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</si>
  <si>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</si>
  <si>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</si>
  <si>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</si>
  <si>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</si>
  <si>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</si>
  <si>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</si>
  <si>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</si>
  <si>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</si>
  <si>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</si>
  <si>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</si>
  <si>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</si>
  <si>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</si>
  <si>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</si>
  <si>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</si>
  <si>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</si>
  <si>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</si>
  <si>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</si>
  <si>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</si>
  <si>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</si>
  <si>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</si>
  <si>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</si>
  <si>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</si>
  <si>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</si>
  <si>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</si>
  <si>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</si>
  <si>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</si>
  <si>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</si>
  <si>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</si>
  <si>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</si>
  <si>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</si>
  <si>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</si>
  <si>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</si>
  <si>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</si>
  <si>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</si>
  <si>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</si>
  <si>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</si>
  <si>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</si>
  <si>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</si>
  <si>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</si>
  <si>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</si>
  <si>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</si>
  <si>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</si>
  <si>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</si>
  <si>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</si>
  <si>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</si>
  <si>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</si>
  <si>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</si>
  <si>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</si>
  <si>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</si>
  <si>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</si>
  <si>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</si>
  <si>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</si>
  <si>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</si>
  <si>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</si>
  <si>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</si>
  <si>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</si>
  <si>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</si>
  <si>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</si>
  <si>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</si>
  <si>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</si>
  <si>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</si>
  <si>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</si>
  <si>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</si>
  <si>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</si>
  <si>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</si>
  <si>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</si>
  <si>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</si>
  <si>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</si>
  <si>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</si>
  <si>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</si>
  <si>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</si>
  <si>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</si>
  <si>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</si>
  <si>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</si>
  <si>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</si>
  <si>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</si>
  <si>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</si>
  <si>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</si>
  <si>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</si>
  <si>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</si>
  <si>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</si>
  <si>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</si>
  <si>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</si>
  <si>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</si>
  <si>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</si>
  <si>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</si>
  <si>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</si>
  <si>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</si>
  <si>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</si>
  <si>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</si>
  <si>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</si>
  <si>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</si>
  <si>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</si>
  <si>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</si>
  <si>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</si>
  <si>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</si>
  <si>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</si>
  <si>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</si>
  <si>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</si>
  <si>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</si>
  <si>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</si>
  <si>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</si>
  <si>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</si>
  <si>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</si>
  <si>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</si>
  <si>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</si>
  <si>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</si>
  <si>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</si>
  <si>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</si>
  <si>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</si>
  <si>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</si>
  <si>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</si>
  <si>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</si>
  <si>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</si>
  <si>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</si>
  <si>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</si>
  <si>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</si>
  <si>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</si>
  <si>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</si>
  <si>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</si>
  <si>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</si>
  <si>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</si>
  <si>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</si>
  <si>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</si>
  <si>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</si>
  <si>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</si>
  <si>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</si>
  <si>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</si>
  <si>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</si>
  <si>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</si>
  <si>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</si>
  <si>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</si>
  <si>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</si>
  <si>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</si>
  <si>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</si>
  <si>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</si>
  <si>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</si>
  <si>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</si>
  <si>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</si>
  <si>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</si>
  <si>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</si>
  <si>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</si>
  <si>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</si>
  <si>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</si>
  <si>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</si>
  <si>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</si>
  <si>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</si>
  <si>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</si>
  <si>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</si>
  <si>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</si>
  <si>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</si>
  <si>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</si>
  <si>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</si>
  <si>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</si>
  <si>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</si>
  <si>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</si>
  <si>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</si>
  <si>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</si>
  <si>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</si>
  <si>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</si>
  <si>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</si>
  <si>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</si>
  <si>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</si>
  <si>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</si>
  <si>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</si>
  <si>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</si>
  <si>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</si>
  <si>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</si>
  <si>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</si>
  <si>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</si>
  <si>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</si>
  <si>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</si>
  <si>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</si>
  <si>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</si>
  <si>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Final Comments for 2.2: Culturally Responsive Instructional Support</t>
  </si>
  <si>
    <t>Rating for 2.2: Culturally Responsive Instructional Support</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</si>
  <si>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</si>
  <si>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</si>
  <si>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</si>
  <si>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</si>
  <si>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</si>
  <si>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</si>
  <si>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Meets Expectations (5-6 points)     Partially Meets Expectations (3-4 points)     Does Not Meet Expectations (0-2 points)
PROGRAMS THAT SCORE 0 ON A GIVEN METRIC WILL RECEIVE A CRITERION SCORE OF 0.</t>
  </si>
  <si>
    <t>Meets Expectations (7-8 points)     Partially Meets Expectations (4-6 points)     Does Not Meet Expectations (0-3 points)
PROGRAMS THAT SCORE 0 ON A GIVEN METRIC WILL RECEIVE A CRITERION SCORE OF 0.</t>
  </si>
  <si>
    <t>Meets Expectations (7-8 points)     Partially Meets Expectations (4-6 points)     Does Not Meet Expectations (0-3 
PROGRAMS THAT SCORE 0 ON A GIVEN METRIC WILL RECEIVE A CRITERION SCORE OF 0.</t>
  </si>
  <si>
    <t>Meets Expectations (5-6 points)     Partially Meets Expectations (4 points)     Does Not Meet Expectations (0-3 points)
PROGRAMS THAT SCORE 0 ON A GIVEN METRIC WILL RECEIVE A CRITERION SCORE OF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</si>
</sst>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3">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0" fillId="0" borderId="2" xfId="0" applyBorder="1" applyAlignment="1">
      <alignment horizontal="left" vertical="top"/>
    </xf>
    <xf numFmtId="0" fontId="0" fillId="0" borderId="16" xfId="0" applyBorder="1" applyAlignment="1">
      <alignment horizontal="left" vertical="top"/>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workbookViewId="0">
      <selection activeCell="D34" sqref="D34"/>
    </sheetView>
  </sheetViews>
  <sheetFormatPr defaultRowHeight="15" x14ac:dyDescent="0.25"/>
  <cols>
    <col min="1" max="1" width="14.85546875" customWidth="1"/>
    <col min="2" max="2" width="67.28515625" customWidth="1"/>
    <col min="3" max="3" width="9.140625" style="52"/>
    <col min="4" max="4" width="23.7109375" style="52" customWidth="1"/>
    <col min="5" max="6" width="8.42578125" hidden="1" customWidth="1"/>
    <col min="7" max="7" width="0" hidden="1" customWidth="1"/>
  </cols>
  <sheetData>
    <row r="1" spans="1:11" ht="24" thickBot="1" x14ac:dyDescent="0.4">
      <c r="A1" s="57" t="s">
        <v>13</v>
      </c>
      <c r="B1" s="58"/>
      <c r="C1" s="58"/>
      <c r="D1" s="58"/>
      <c r="E1" s="59"/>
      <c r="H1" s="14"/>
    </row>
    <row r="2" spans="1:11" ht="21.75" thickBot="1" x14ac:dyDescent="0.4">
      <c r="A2" s="5"/>
      <c r="B2" s="6" t="s">
        <v>12</v>
      </c>
      <c r="C2" s="47"/>
      <c r="D2" s="47"/>
      <c r="E2" s="7"/>
      <c r="H2" s="14"/>
    </row>
    <row r="3" spans="1:11" ht="18.75" x14ac:dyDescent="0.3">
      <c r="A3" s="60" t="s">
        <v>5</v>
      </c>
      <c r="B3" s="61"/>
      <c r="C3" s="61"/>
      <c r="D3" s="61"/>
      <c r="E3" s="8"/>
      <c r="H3" s="14"/>
    </row>
    <row r="4" spans="1:11" x14ac:dyDescent="0.25">
      <c r="A4" s="9" t="s">
        <v>6</v>
      </c>
      <c r="B4" s="10"/>
      <c r="C4" s="48"/>
      <c r="D4" s="48"/>
      <c r="E4" s="8"/>
      <c r="H4" s="14"/>
    </row>
    <row r="5" spans="1:11" x14ac:dyDescent="0.25">
      <c r="A5" s="9" t="s">
        <v>7</v>
      </c>
      <c r="B5" s="10"/>
      <c r="C5" s="48"/>
      <c r="D5" s="48"/>
      <c r="E5" s="8"/>
      <c r="H5" s="14"/>
    </row>
    <row r="6" spans="1:11" x14ac:dyDescent="0.25">
      <c r="A6" s="9" t="s">
        <v>8</v>
      </c>
      <c r="B6" s="10"/>
      <c r="C6" s="48"/>
      <c r="D6" s="48"/>
      <c r="E6" s="8"/>
      <c r="H6" s="14"/>
    </row>
    <row r="7" spans="1:11" x14ac:dyDescent="0.25">
      <c r="A7" s="9" t="s">
        <v>9</v>
      </c>
      <c r="B7" s="12"/>
      <c r="C7" s="48"/>
      <c r="D7" s="48"/>
      <c r="E7" s="8"/>
      <c r="H7" s="14"/>
    </row>
    <row r="8" spans="1:11" x14ac:dyDescent="0.25">
      <c r="A8" s="9" t="s">
        <v>10</v>
      </c>
      <c r="B8" s="13"/>
      <c r="C8" s="48"/>
      <c r="D8" s="48"/>
      <c r="E8" s="8"/>
      <c r="H8" s="14"/>
    </row>
    <row r="9" spans="1:11" x14ac:dyDescent="0.25">
      <c r="A9" s="14"/>
      <c r="B9" s="11"/>
      <c r="C9" s="48"/>
      <c r="D9" s="48"/>
      <c r="E9" s="8"/>
      <c r="H9" s="14"/>
    </row>
    <row r="10" spans="1:11" x14ac:dyDescent="0.25">
      <c r="A10" s="14"/>
      <c r="B10" s="29" t="s">
        <v>11</v>
      </c>
      <c r="C10" s="65"/>
      <c r="D10" s="66"/>
      <c r="E10" s="8"/>
      <c r="F10" s="17"/>
      <c r="G10" s="17"/>
      <c r="H10" s="25"/>
      <c r="I10" s="17"/>
      <c r="J10" s="17"/>
      <c r="K10" s="17"/>
    </row>
    <row r="11" spans="1:11" x14ac:dyDescent="0.25">
      <c r="A11" s="14"/>
      <c r="B11" s="21"/>
      <c r="C11" s="49"/>
      <c r="D11" s="48"/>
      <c r="E11" s="53">
        <f>COUNTIF(C10,"Yes")</f>
        <v>0</v>
      </c>
      <c r="G11" s="17"/>
      <c r="H11" s="25"/>
      <c r="I11" s="17"/>
      <c r="J11" s="17"/>
    </row>
    <row r="12" spans="1:11" x14ac:dyDescent="0.25">
      <c r="A12" s="14"/>
      <c r="B12" s="15" t="s">
        <v>14</v>
      </c>
      <c r="C12" s="67" t="s">
        <v>260</v>
      </c>
      <c r="D12" s="68"/>
      <c r="E12" s="8"/>
      <c r="F12" s="17">
        <f>COUNTBLANK(C10)</f>
        <v>1</v>
      </c>
      <c r="H12" s="14"/>
    </row>
    <row r="13" spans="1:11" x14ac:dyDescent="0.25">
      <c r="A13" s="14"/>
      <c r="B13" s="16" t="s">
        <v>15</v>
      </c>
      <c r="C13" s="69" t="str">
        <f>IFERROR('1.1 Alignment'!D11,"")</f>
        <v/>
      </c>
      <c r="D13" s="70"/>
      <c r="E13" s="8">
        <f>COUNTIF(C13,"2: Meets expectations")+COUNTIF(C13,"1: Partially meets expectations")</f>
        <v>0</v>
      </c>
      <c r="F13" s="17"/>
      <c r="G13" s="17"/>
      <c r="H13" s="25"/>
      <c r="I13" s="17"/>
      <c r="J13" s="17"/>
      <c r="K13" s="17"/>
    </row>
    <row r="14" spans="1:11" x14ac:dyDescent="0.25">
      <c r="A14" s="14"/>
      <c r="B14" s="16" t="s">
        <v>16</v>
      </c>
      <c r="C14" s="69" t="str">
        <f>IFERROR('1.2 Rigor &amp; Communication'!D12,"")</f>
        <v/>
      </c>
      <c r="D14" s="70"/>
      <c r="E14" s="8">
        <f>COUNTIF(C14,"2: Meets expectations")+COUNTIF(C14,"1: Partially meets expectations")</f>
        <v>0</v>
      </c>
      <c r="F14" s="17"/>
      <c r="G14" s="17"/>
      <c r="H14" s="25"/>
      <c r="I14" s="17"/>
      <c r="J14" s="17"/>
      <c r="K14" s="17"/>
    </row>
    <row r="15" spans="1:11" x14ac:dyDescent="0.25">
      <c r="A15" s="14"/>
      <c r="B15" s="16" t="s">
        <v>17</v>
      </c>
      <c r="C15" s="69" t="str">
        <f>IFERROR('1.3 Cognitive Challenge'!D12,"")</f>
        <v/>
      </c>
      <c r="D15" s="70"/>
      <c r="E15" s="8">
        <f>COUNTIF(C15,"2: Meets expectations")+COUNTIF(C15,"1: Partially meets expectations")</f>
        <v>0</v>
      </c>
      <c r="G15" s="17"/>
      <c r="H15" s="25"/>
      <c r="I15" s="17"/>
      <c r="J15" s="17"/>
      <c r="K15" s="17"/>
    </row>
    <row r="16" spans="1:11" x14ac:dyDescent="0.25">
      <c r="A16" s="14"/>
      <c r="B16" s="18"/>
      <c r="C16" s="62"/>
      <c r="D16" s="62"/>
      <c r="E16" s="8"/>
      <c r="F16" s="17">
        <f>COUNTBLANK(C13:C15)</f>
        <v>3</v>
      </c>
      <c r="H16" s="14"/>
    </row>
    <row r="17" spans="1:8" x14ac:dyDescent="0.25">
      <c r="A17" s="14"/>
      <c r="B17" s="19" t="s">
        <v>18</v>
      </c>
      <c r="C17" s="67" t="s">
        <v>260</v>
      </c>
      <c r="D17" s="68"/>
      <c r="E17" s="8"/>
      <c r="H17" s="14"/>
    </row>
    <row r="18" spans="1:8" x14ac:dyDescent="0.25">
      <c r="A18" s="14"/>
      <c r="B18" s="20" t="s">
        <v>19</v>
      </c>
      <c r="C18" s="69" t="str">
        <f>IFERROR('2.1 Engagement &amp; Motivation'!D12,"")</f>
        <v/>
      </c>
      <c r="D18" s="70"/>
      <c r="E18" s="8">
        <f>COUNTIF(C18,"2: Meets expectations")+COUNTIF(C18,"1: Partially meets expectations")</f>
        <v>0</v>
      </c>
      <c r="H18" s="14"/>
    </row>
    <row r="19" spans="1:8" x14ac:dyDescent="0.25">
      <c r="A19" s="14"/>
      <c r="B19" s="20" t="s">
        <v>20</v>
      </c>
      <c r="C19" s="69" t="str">
        <f>IFERROR('2.2 Culturally Responsive'!D11,"")</f>
        <v/>
      </c>
      <c r="D19" s="70"/>
      <c r="E19" s="8">
        <f>COUNTIF(C19,"2: Meets expectations")+COUNTIF(C19,"1: Partially meets expectations")</f>
        <v>0</v>
      </c>
      <c r="H19" s="14"/>
    </row>
    <row r="20" spans="1:8" x14ac:dyDescent="0.25">
      <c r="A20" s="14"/>
      <c r="B20" s="21"/>
      <c r="C20" s="50"/>
      <c r="D20" s="50"/>
      <c r="E20" s="8"/>
      <c r="F20">
        <f>COUNTBLANK(C18:C19)</f>
        <v>2</v>
      </c>
      <c r="H20" s="14"/>
    </row>
    <row r="21" spans="1:8" x14ac:dyDescent="0.25">
      <c r="A21" s="14"/>
      <c r="B21" s="15" t="s">
        <v>21</v>
      </c>
      <c r="C21" s="67" t="s">
        <v>260</v>
      </c>
      <c r="D21" s="68"/>
      <c r="E21" s="8"/>
      <c r="H21" s="14"/>
    </row>
    <row r="22" spans="1:8" x14ac:dyDescent="0.25">
      <c r="A22" s="14"/>
      <c r="B22" s="26" t="s">
        <v>22</v>
      </c>
      <c r="C22" s="69" t="str">
        <f>IFERROR('3.1 Supports for Teachers'!D12,"")</f>
        <v/>
      </c>
      <c r="D22" s="70"/>
      <c r="E22" s="8">
        <f>COUNTIF(C22,"2: Meets expectations")+COUNTIF(C22,"1: Partially meets expectations")</f>
        <v>0</v>
      </c>
      <c r="H22" s="14"/>
    </row>
    <row r="23" spans="1:8" x14ac:dyDescent="0.25">
      <c r="A23" s="14"/>
      <c r="B23" s="26" t="s">
        <v>23</v>
      </c>
      <c r="C23" s="69" t="str">
        <f>IFERROR('3.2 Supports for Students'!D12,"")</f>
        <v/>
      </c>
      <c r="D23" s="70"/>
      <c r="E23" s="8">
        <f>COUNTIF(C23,"2: Meets expectations")+COUNTIF(C23,"1: Partially meets expectations")</f>
        <v>0</v>
      </c>
      <c r="H23" s="14"/>
    </row>
    <row r="24" spans="1:8" x14ac:dyDescent="0.25">
      <c r="A24" s="14"/>
      <c r="B24" s="26" t="s">
        <v>24</v>
      </c>
      <c r="C24" s="69" t="str">
        <f>IFERROR('3.3 Digital Design Elements'!D12,"")</f>
        <v/>
      </c>
      <c r="D24" s="70"/>
      <c r="E24" s="8">
        <f>COUNTIF(C24,"2: Meets expectations")+COUNTIF(C24,"1: Partially meets expectations")</f>
        <v>0</v>
      </c>
      <c r="H24" s="14"/>
    </row>
    <row r="25" spans="1:8" x14ac:dyDescent="0.25">
      <c r="A25" s="25"/>
      <c r="B25" s="21"/>
      <c r="C25" s="51"/>
      <c r="D25" s="50"/>
      <c r="E25" s="8"/>
      <c r="F25">
        <f>COUNTBLANK(C22:C24)</f>
        <v>3</v>
      </c>
      <c r="H25" s="14"/>
    </row>
    <row r="26" spans="1:8" x14ac:dyDescent="0.25">
      <c r="A26" s="23"/>
      <c r="B26" s="15" t="s">
        <v>25</v>
      </c>
      <c r="C26" s="67" t="s">
        <v>260</v>
      </c>
      <c r="D26" s="68"/>
      <c r="E26" s="8"/>
      <c r="H26" s="14"/>
    </row>
    <row r="27" spans="1:8" x14ac:dyDescent="0.25">
      <c r="A27" s="14"/>
      <c r="B27" s="27" t="s">
        <v>26</v>
      </c>
      <c r="C27" s="69" t="str">
        <f>IFERROR('4.1 Formative Assessment'!D12,"")</f>
        <v/>
      </c>
      <c r="D27" s="70"/>
      <c r="E27" s="8">
        <f>COUNTIF(C27,"2: Meets expectations")+COUNTIF(C27,"1: Partially meets expectations")</f>
        <v>0</v>
      </c>
      <c r="H27" s="14"/>
    </row>
    <row r="28" spans="1:8" x14ac:dyDescent="0.25">
      <c r="A28" s="14"/>
      <c r="B28" s="27" t="s">
        <v>27</v>
      </c>
      <c r="C28" s="69" t="str">
        <f>IFERROR('4.2 Performance Assessments'!D12,"")</f>
        <v/>
      </c>
      <c r="D28" s="70"/>
      <c r="E28" s="8">
        <f>COUNTIF(C28,"2: Meets expectations")+COUNTIF(C28,"1: Partially meets expectations")</f>
        <v>0</v>
      </c>
      <c r="H28" s="14"/>
    </row>
    <row r="29" spans="1:8" x14ac:dyDescent="0.25">
      <c r="A29" s="14"/>
      <c r="B29" s="27" t="s">
        <v>28</v>
      </c>
      <c r="C29" s="69" t="str">
        <f>IFERROR('4.3 Integrated Assessment'!D12,"")</f>
        <v/>
      </c>
      <c r="D29" s="70"/>
      <c r="E29" s="8"/>
      <c r="H29" s="14"/>
    </row>
    <row r="30" spans="1:8" ht="15.75" thickBot="1" x14ac:dyDescent="0.3">
      <c r="A30" s="14"/>
      <c r="B30" s="11"/>
      <c r="C30" s="48"/>
      <c r="D30" s="48"/>
      <c r="E30" s="8"/>
      <c r="F30">
        <f>COUNTBLANK(C27:C28)</f>
        <v>2</v>
      </c>
      <c r="H30" s="14"/>
    </row>
    <row r="31" spans="1:8" ht="15.75" thickBot="1" x14ac:dyDescent="0.3">
      <c r="A31" s="14"/>
      <c r="B31" s="22" t="s">
        <v>5</v>
      </c>
      <c r="C31" s="63" t="str">
        <f>(IF(AND(F31&gt;0),"",IF(AND(E31=11),"MEETS","DOES NOT MEET")))</f>
        <v/>
      </c>
      <c r="D31" s="64"/>
      <c r="E31" s="8">
        <f>SUM(E11:E29)</f>
        <v>0</v>
      </c>
      <c r="F31">
        <f>SUM(F12:F30)</f>
        <v>11</v>
      </c>
      <c r="H31" s="14"/>
    </row>
    <row r="32" spans="1:8" x14ac:dyDescent="0.25">
      <c r="A32" s="14"/>
      <c r="B32" s="11"/>
      <c r="C32" s="48"/>
      <c r="D32" s="48"/>
      <c r="E32" s="8"/>
      <c r="H32" s="14"/>
    </row>
    <row r="33" spans="1:8" ht="27" thickBot="1" x14ac:dyDescent="0.3">
      <c r="A33" s="54"/>
      <c r="B33" s="55" t="s">
        <v>29</v>
      </c>
      <c r="C33" s="56"/>
      <c r="D33" s="56"/>
      <c r="E33" s="24"/>
      <c r="H33" s="14"/>
    </row>
  </sheetData>
  <mergeCells count="20">
    <mergeCell ref="C24:D24"/>
    <mergeCell ref="C27:D27"/>
    <mergeCell ref="C28:D28"/>
    <mergeCell ref="C29:D29"/>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topLeftCell="A7" zoomScale="80" zoomScaleNormal="80" workbookViewId="0">
      <selection activeCell="A6" sqref="A6:B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5.42578125" style="37" customWidth="1"/>
    <col min="8" max="9" width="0" style="37" hidden="1" customWidth="1"/>
    <col min="10" max="10" width="45.5703125" style="37" hidden="1" customWidth="1"/>
    <col min="11" max="16384" width="9.140625" style="37"/>
  </cols>
  <sheetData>
    <row r="1" spans="1:9" s="32" customFormat="1" x14ac:dyDescent="0.25">
      <c r="A1" s="73" t="s">
        <v>25</v>
      </c>
      <c r="B1" s="73"/>
      <c r="C1" s="73"/>
      <c r="D1" s="73"/>
      <c r="E1" s="73"/>
      <c r="F1" s="73"/>
    </row>
    <row r="2" spans="1:9" s="32" customFormat="1" ht="36.75" customHeight="1" x14ac:dyDescent="0.25">
      <c r="A2" s="74" t="s">
        <v>71</v>
      </c>
      <c r="B2" s="74"/>
      <c r="C2" s="74"/>
      <c r="D2" s="74"/>
      <c r="E2" s="74"/>
      <c r="F2" s="74"/>
    </row>
    <row r="3" spans="1:9" s="32" customFormat="1" ht="46.5" customHeight="1" x14ac:dyDescent="0.25">
      <c r="A3" s="75" t="s">
        <v>70</v>
      </c>
      <c r="B3" s="76"/>
      <c r="C3" s="76"/>
      <c r="D3" s="76"/>
      <c r="E3" s="76"/>
      <c r="F3" s="76"/>
    </row>
    <row r="4" spans="1:9" s="33" customFormat="1" x14ac:dyDescent="0.25">
      <c r="A4" s="77" t="s">
        <v>3</v>
      </c>
      <c r="B4" s="77"/>
      <c r="C4" s="42" t="s">
        <v>231</v>
      </c>
      <c r="D4" s="42" t="s">
        <v>49</v>
      </c>
      <c r="E4" s="42" t="s">
        <v>50</v>
      </c>
      <c r="F4" s="42" t="s">
        <v>51</v>
      </c>
      <c r="G4" s="42" t="s">
        <v>69</v>
      </c>
    </row>
    <row r="5" spans="1:9" s="35" customFormat="1" ht="150" customHeight="1" x14ac:dyDescent="0.25">
      <c r="A5" s="78" t="s">
        <v>72</v>
      </c>
      <c r="B5" s="79"/>
      <c r="C5" s="1"/>
      <c r="D5" s="41" t="s">
        <v>75</v>
      </c>
      <c r="E5" s="41" t="s">
        <v>94</v>
      </c>
      <c r="F5" s="41" t="s">
        <v>95</v>
      </c>
      <c r="G5" s="30"/>
      <c r="H5" s="34" t="e">
        <f>VLOOKUP(C5,'Reference Sheet'!$A$1:$B$3,2)</f>
        <v>#N/A</v>
      </c>
      <c r="I5" s="34"/>
    </row>
    <row r="6" spans="1:9" s="35" customFormat="1" ht="165" x14ac:dyDescent="0.25">
      <c r="A6" s="71" t="s">
        <v>73</v>
      </c>
      <c r="B6" s="72"/>
      <c r="C6" s="1"/>
      <c r="D6" s="41" t="s">
        <v>96</v>
      </c>
      <c r="E6" s="41" t="s">
        <v>97</v>
      </c>
      <c r="F6" s="41" t="s">
        <v>98</v>
      </c>
      <c r="G6" s="30"/>
      <c r="H6" s="34" t="e">
        <f>VLOOKUP(C6,'Reference Sheet'!$A$1:$B$3,2)</f>
        <v>#N/A</v>
      </c>
      <c r="I6" s="34"/>
    </row>
    <row r="7" spans="1:9" s="35" customFormat="1" ht="150" x14ac:dyDescent="0.25">
      <c r="A7" s="86" t="s">
        <v>246</v>
      </c>
      <c r="B7" s="87"/>
      <c r="C7" s="1"/>
      <c r="D7" s="41" t="s">
        <v>99</v>
      </c>
      <c r="E7" s="41" t="s">
        <v>100</v>
      </c>
      <c r="F7" s="41" t="s">
        <v>101</v>
      </c>
      <c r="G7" s="30"/>
      <c r="H7" s="34" t="e">
        <f>VLOOKUP(C7,'Reference Sheet'!$A$1:$B$3,2)</f>
        <v>#N/A</v>
      </c>
      <c r="I7" s="34"/>
    </row>
    <row r="8" spans="1:9" s="36" customFormat="1" ht="225" customHeight="1" x14ac:dyDescent="0.25">
      <c r="A8" s="78" t="s">
        <v>74</v>
      </c>
      <c r="B8" s="79"/>
      <c r="C8" s="1"/>
      <c r="D8" s="41" t="s">
        <v>102</v>
      </c>
      <c r="E8" s="41" t="s">
        <v>103</v>
      </c>
      <c r="F8" s="41" t="s">
        <v>247</v>
      </c>
      <c r="G8" s="31"/>
      <c r="H8" s="36" t="e">
        <f>VLOOKUP(C8,'Reference Sheet'!$A$1:$B$3,2)</f>
        <v>#N/A</v>
      </c>
    </row>
    <row r="9" spans="1:9" s="36" customFormat="1" ht="20.25" customHeight="1" x14ac:dyDescent="0.25">
      <c r="A9" s="37"/>
      <c r="B9" s="89" t="s">
        <v>104</v>
      </c>
      <c r="C9" s="89"/>
      <c r="D9" s="89"/>
      <c r="E9" s="89"/>
    </row>
    <row r="10" spans="1:9" x14ac:dyDescent="0.25">
      <c r="A10" s="43"/>
      <c r="B10" s="83" t="s">
        <v>106</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105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3.28515625" style="37" customWidth="1"/>
    <col min="8" max="10" width="0" style="37" hidden="1" customWidth="1"/>
    <col min="11" max="16384" width="9.140625" style="37"/>
  </cols>
  <sheetData>
    <row r="1" spans="1:9" s="32" customFormat="1" x14ac:dyDescent="0.25">
      <c r="A1" s="73" t="s">
        <v>25</v>
      </c>
      <c r="B1" s="73"/>
      <c r="C1" s="73"/>
      <c r="D1" s="73"/>
      <c r="E1" s="73"/>
      <c r="F1" s="73"/>
    </row>
    <row r="2" spans="1:9" s="32" customFormat="1" ht="36.75" customHeight="1" x14ac:dyDescent="0.25">
      <c r="A2" s="74" t="s">
        <v>44</v>
      </c>
      <c r="B2" s="74"/>
      <c r="C2" s="74"/>
      <c r="D2" s="74"/>
      <c r="E2" s="74"/>
      <c r="F2" s="74"/>
    </row>
    <row r="3" spans="1:9" s="32" customFormat="1" ht="46.5" customHeight="1" x14ac:dyDescent="0.25">
      <c r="A3" s="75" t="s">
        <v>64</v>
      </c>
      <c r="B3" s="76"/>
      <c r="C3" s="76"/>
      <c r="D3" s="76"/>
      <c r="E3" s="76"/>
      <c r="F3" s="76"/>
    </row>
    <row r="4" spans="1:9" s="33" customFormat="1" x14ac:dyDescent="0.25">
      <c r="A4" s="77" t="s">
        <v>3</v>
      </c>
      <c r="B4" s="77"/>
      <c r="C4" s="42" t="s">
        <v>231</v>
      </c>
      <c r="D4" s="42" t="s">
        <v>49</v>
      </c>
      <c r="E4" s="42" t="s">
        <v>50</v>
      </c>
      <c r="F4" s="42" t="s">
        <v>51</v>
      </c>
      <c r="G4" s="42" t="s">
        <v>69</v>
      </c>
    </row>
    <row r="5" spans="1:9" s="35" customFormat="1" ht="150" customHeight="1" x14ac:dyDescent="0.25">
      <c r="A5" s="78" t="s">
        <v>61</v>
      </c>
      <c r="B5" s="79"/>
      <c r="C5" s="1"/>
      <c r="D5" s="41" t="s">
        <v>76</v>
      </c>
      <c r="E5" s="41" t="s">
        <v>77</v>
      </c>
      <c r="F5" s="41" t="s">
        <v>78</v>
      </c>
      <c r="G5" s="30"/>
      <c r="H5" s="34" t="e">
        <f>VLOOKUP(C5,'Reference Sheet'!$A$1:$B$3,2)</f>
        <v>#N/A</v>
      </c>
      <c r="I5" s="34"/>
    </row>
    <row r="6" spans="1:9" s="35" customFormat="1" ht="165" customHeight="1" x14ac:dyDescent="0.25">
      <c r="A6" s="71" t="s">
        <v>62</v>
      </c>
      <c r="B6" s="72"/>
      <c r="C6" s="1"/>
      <c r="D6" s="41" t="s">
        <v>79</v>
      </c>
      <c r="E6" s="41" t="s">
        <v>80</v>
      </c>
      <c r="F6" s="41" t="s">
        <v>250</v>
      </c>
      <c r="G6" s="30"/>
      <c r="H6" s="34" t="e">
        <f>VLOOKUP(C6,'Reference Sheet'!$A$1:$B$3,2)</f>
        <v>#N/A</v>
      </c>
      <c r="I6" s="34"/>
    </row>
    <row r="7" spans="1:9" s="35" customFormat="1" ht="135" customHeight="1" x14ac:dyDescent="0.25">
      <c r="A7" s="86" t="s">
        <v>63</v>
      </c>
      <c r="B7" s="87"/>
      <c r="C7" s="1"/>
      <c r="D7" s="41" t="s">
        <v>86</v>
      </c>
      <c r="E7" s="41" t="s">
        <v>85</v>
      </c>
      <c r="F7" s="41" t="s">
        <v>84</v>
      </c>
      <c r="G7" s="30"/>
      <c r="H7" s="34" t="e">
        <f>VLOOKUP(C7,'Reference Sheet'!$A$1:$B$3,2)</f>
        <v>#N/A</v>
      </c>
      <c r="I7" s="34"/>
    </row>
    <row r="8" spans="1:9" s="36" customFormat="1" ht="225" customHeight="1" x14ac:dyDescent="0.25">
      <c r="A8" s="78" t="s">
        <v>248</v>
      </c>
      <c r="B8" s="79"/>
      <c r="C8" s="1"/>
      <c r="D8" s="41" t="s">
        <v>83</v>
      </c>
      <c r="E8" s="41" t="s">
        <v>82</v>
      </c>
      <c r="F8" s="41" t="s">
        <v>81</v>
      </c>
      <c r="G8" s="31"/>
      <c r="H8" s="36" t="e">
        <f>VLOOKUP(C8,'Reference Sheet'!$A$1:$B$3,2)</f>
        <v>#N/A</v>
      </c>
    </row>
    <row r="9" spans="1:9" s="36" customFormat="1" ht="20.25" customHeight="1" x14ac:dyDescent="0.25">
      <c r="A9" s="37"/>
      <c r="B9" s="89" t="s">
        <v>104</v>
      </c>
      <c r="C9" s="89"/>
      <c r="D9" s="89"/>
      <c r="E9" s="89"/>
    </row>
    <row r="10" spans="1:9" x14ac:dyDescent="0.25">
      <c r="A10" s="43"/>
      <c r="B10" s="83" t="s">
        <v>65</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66</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zoomScale="80" zoomScaleNormal="80" workbookViewId="0">
      <selection activeCell="D5" sqref="D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2.285156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ht="15" customHeight="1" x14ac:dyDescent="0.25">
      <c r="A1" s="73" t="s">
        <v>25</v>
      </c>
      <c r="B1" s="73"/>
      <c r="C1" s="73"/>
      <c r="D1" s="73"/>
      <c r="E1" s="73"/>
      <c r="F1" s="73"/>
    </row>
    <row r="2" spans="1:9" s="32" customFormat="1" ht="36.75" customHeight="1" x14ac:dyDescent="0.25">
      <c r="A2" s="74" t="s">
        <v>45</v>
      </c>
      <c r="B2" s="74"/>
      <c r="C2" s="74"/>
      <c r="D2" s="74"/>
      <c r="E2" s="74"/>
      <c r="F2" s="74"/>
    </row>
    <row r="3" spans="1:9" s="32" customFormat="1" ht="46.5" customHeight="1" x14ac:dyDescent="0.25">
      <c r="A3" s="75" t="s">
        <v>48</v>
      </c>
      <c r="B3" s="76"/>
      <c r="C3" s="76"/>
      <c r="D3" s="76"/>
      <c r="E3" s="76"/>
      <c r="F3" s="76"/>
    </row>
    <row r="4" spans="1:9" s="33" customFormat="1" x14ac:dyDescent="0.25">
      <c r="A4" s="77" t="s">
        <v>3</v>
      </c>
      <c r="B4" s="77"/>
      <c r="C4" s="42" t="s">
        <v>231</v>
      </c>
      <c r="D4" s="42" t="s">
        <v>49</v>
      </c>
      <c r="E4" s="42" t="s">
        <v>50</v>
      </c>
      <c r="F4" s="42" t="s">
        <v>51</v>
      </c>
      <c r="G4" s="42" t="s">
        <v>69</v>
      </c>
    </row>
    <row r="5" spans="1:9" s="35" customFormat="1" ht="255" x14ac:dyDescent="0.25">
      <c r="A5" s="78" t="s">
        <v>57</v>
      </c>
      <c r="B5" s="79"/>
      <c r="C5" s="1"/>
      <c r="D5" s="41" t="s">
        <v>249</v>
      </c>
      <c r="E5" s="41" t="s">
        <v>87</v>
      </c>
      <c r="F5" s="41" t="s">
        <v>88</v>
      </c>
      <c r="G5" s="30"/>
      <c r="H5" s="34" t="e">
        <f>VLOOKUP(C5,'Reference Sheet'!$A$1:$B$3,2)</f>
        <v>#N/A</v>
      </c>
      <c r="I5" s="34"/>
    </row>
    <row r="6" spans="1:9" s="35" customFormat="1" ht="165" customHeight="1" x14ac:dyDescent="0.25">
      <c r="A6" s="71" t="s">
        <v>58</v>
      </c>
      <c r="B6" s="72"/>
      <c r="C6" s="1"/>
      <c r="D6" s="41" t="s">
        <v>91</v>
      </c>
      <c r="E6" s="41" t="s">
        <v>90</v>
      </c>
      <c r="F6" s="41" t="s">
        <v>89</v>
      </c>
      <c r="G6" s="30"/>
      <c r="H6" s="34" t="e">
        <f>VLOOKUP(C6,'Reference Sheet'!$A$1:$B$3,2)</f>
        <v>#N/A</v>
      </c>
      <c r="I6" s="34"/>
    </row>
    <row r="7" spans="1:9" s="35" customFormat="1" ht="165" x14ac:dyDescent="0.25">
      <c r="A7" s="86" t="s">
        <v>59</v>
      </c>
      <c r="B7" s="87"/>
      <c r="C7" s="1"/>
      <c r="D7" s="41" t="s">
        <v>52</v>
      </c>
      <c r="E7" s="41" t="s">
        <v>53</v>
      </c>
      <c r="F7" s="41" t="s">
        <v>54</v>
      </c>
      <c r="G7" s="30"/>
      <c r="H7" s="34" t="e">
        <f>VLOOKUP(C7,'Reference Sheet'!$A$1:$B$3,2)</f>
        <v>#N/A</v>
      </c>
      <c r="I7" s="34"/>
    </row>
    <row r="8" spans="1:9" s="36" customFormat="1" ht="225" customHeight="1" x14ac:dyDescent="0.25">
      <c r="A8" s="78" t="s">
        <v>60</v>
      </c>
      <c r="B8" s="79"/>
      <c r="C8" s="1"/>
      <c r="D8" s="41" t="s">
        <v>56</v>
      </c>
      <c r="E8" s="41" t="s">
        <v>93</v>
      </c>
      <c r="F8" s="41" t="s">
        <v>92</v>
      </c>
      <c r="G8" s="31"/>
      <c r="H8" s="36" t="e">
        <f>VLOOKUP(C8,'Reference Sheet'!$A$1:$B$3,2)</f>
        <v>#N/A</v>
      </c>
    </row>
    <row r="9" spans="1:9" s="36" customFormat="1" ht="20.25" customHeight="1" x14ac:dyDescent="0.25">
      <c r="A9" s="37"/>
      <c r="B9" s="89" t="s">
        <v>104</v>
      </c>
      <c r="C9" s="89"/>
      <c r="D9" s="89"/>
      <c r="E9" s="89"/>
    </row>
    <row r="10" spans="1:9" x14ac:dyDescent="0.25">
      <c r="A10" s="43"/>
      <c r="B10" s="83" t="s">
        <v>46</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47</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92" t="s">
        <v>55</v>
      </c>
      <c r="C18" s="92"/>
      <c r="D18" s="92"/>
      <c r="E18" s="92"/>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7">
    <mergeCell ref="B12:C12"/>
    <mergeCell ref="D12:E12"/>
    <mergeCell ref="B13:E13"/>
    <mergeCell ref="B14:E17"/>
    <mergeCell ref="B18:E18"/>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RowHeight="15" x14ac:dyDescent="0.25"/>
  <cols>
    <col min="1" max="1" width="30.85546875" bestFit="1" customWidth="1"/>
  </cols>
  <sheetData>
    <row r="1" spans="1:3" x14ac:dyDescent="0.25">
      <c r="A1" s="2" t="s">
        <v>253</v>
      </c>
      <c r="B1" s="2">
        <v>0</v>
      </c>
      <c r="C1" s="3"/>
    </row>
    <row r="2" spans="1:3" x14ac:dyDescent="0.25">
      <c r="A2" s="3" t="s">
        <v>252</v>
      </c>
      <c r="B2" s="2">
        <v>1</v>
      </c>
      <c r="C2" s="3"/>
    </row>
    <row r="3" spans="1:3" x14ac:dyDescent="0.25">
      <c r="A3" s="2" t="s">
        <v>251</v>
      </c>
      <c r="B3" s="2">
        <v>2</v>
      </c>
      <c r="C3" s="3"/>
    </row>
    <row r="4" spans="1:3" x14ac:dyDescent="0.25">
      <c r="A4" s="4"/>
      <c r="B4" s="3"/>
    </row>
    <row r="5" spans="1:3" x14ac:dyDescent="0.25">
      <c r="A5" s="28" t="s">
        <v>36</v>
      </c>
    </row>
    <row r="6" spans="1:3" x14ac:dyDescent="0.25">
      <c r="A6" s="28" t="s">
        <v>37</v>
      </c>
    </row>
    <row r="7" spans="1:3" x14ac:dyDescent="0.25">
      <c r="A7" s="28" t="s">
        <v>38</v>
      </c>
    </row>
    <row r="8" spans="1:3" x14ac:dyDescent="0.25">
      <c r="A8" s="28" t="s">
        <v>39</v>
      </c>
    </row>
    <row r="9" spans="1:3" x14ac:dyDescent="0.25">
      <c r="A9" s="28" t="s">
        <v>40</v>
      </c>
    </row>
    <row r="10" spans="1:3" x14ac:dyDescent="0.25">
      <c r="A10" s="28"/>
    </row>
    <row r="11" spans="1:3" x14ac:dyDescent="0.25">
      <c r="A11">
        <v>2</v>
      </c>
      <c r="B11" t="s">
        <v>255</v>
      </c>
    </row>
    <row r="12" spans="1:3" x14ac:dyDescent="0.25">
      <c r="A12">
        <v>1</v>
      </c>
      <c r="B12" t="s">
        <v>256</v>
      </c>
    </row>
    <row r="13" spans="1:3" x14ac:dyDescent="0.25">
      <c r="A13">
        <v>0</v>
      </c>
      <c r="B13" t="s">
        <v>257</v>
      </c>
    </row>
    <row r="15" spans="1:3" x14ac:dyDescent="0.25">
      <c r="A15" t="s">
        <v>254</v>
      </c>
    </row>
    <row r="16" spans="1:3" x14ac:dyDescent="0.25">
      <c r="A16" t="s">
        <v>4</v>
      </c>
    </row>
    <row r="18" spans="1:2" x14ac:dyDescent="0.25">
      <c r="A18">
        <v>2</v>
      </c>
      <c r="B18" s="2" t="s">
        <v>251</v>
      </c>
    </row>
    <row r="19" spans="1:2" x14ac:dyDescent="0.25">
      <c r="A19">
        <v>1</v>
      </c>
      <c r="B19" s="3" t="s">
        <v>252</v>
      </c>
    </row>
    <row r="20" spans="1:2" x14ac:dyDescent="0.25">
      <c r="A20">
        <v>0</v>
      </c>
      <c r="B20" s="2" t="s">
        <v>253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7" zoomScale="80" zoomScaleNormal="80" workbookViewId="0">
      <selection activeCell="F11" sqref="F11"/>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68.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14</v>
      </c>
      <c r="B1" s="73"/>
      <c r="C1" s="73"/>
      <c r="D1" s="73"/>
      <c r="E1" s="73"/>
      <c r="F1" s="73"/>
    </row>
    <row r="2" spans="1:9" s="32" customFormat="1" ht="36.75" customHeight="1" x14ac:dyDescent="0.25">
      <c r="A2" s="74" t="s">
        <v>228</v>
      </c>
      <c r="B2" s="74"/>
      <c r="C2" s="74"/>
      <c r="D2" s="74"/>
      <c r="E2" s="74"/>
      <c r="F2" s="74"/>
    </row>
    <row r="3" spans="1:9" s="32" customFormat="1" ht="46.5" customHeight="1" x14ac:dyDescent="0.25">
      <c r="A3" s="75" t="s">
        <v>232</v>
      </c>
      <c r="B3" s="76"/>
      <c r="C3" s="76"/>
      <c r="D3" s="76"/>
      <c r="E3" s="76"/>
      <c r="F3" s="76"/>
    </row>
    <row r="4" spans="1:9" s="33" customFormat="1" x14ac:dyDescent="0.25">
      <c r="A4" s="77" t="s">
        <v>3</v>
      </c>
      <c r="B4" s="77"/>
      <c r="C4" s="42" t="s">
        <v>231</v>
      </c>
      <c r="D4" s="42" t="s">
        <v>49</v>
      </c>
      <c r="E4" s="42" t="s">
        <v>50</v>
      </c>
      <c r="F4" s="42" t="s">
        <v>51</v>
      </c>
      <c r="G4" s="42" t="s">
        <v>69</v>
      </c>
    </row>
    <row r="5" spans="1:9" s="35" customFormat="1" ht="225" x14ac:dyDescent="0.25">
      <c r="A5" s="78" t="s">
        <v>234</v>
      </c>
      <c r="B5" s="79"/>
      <c r="C5" s="1"/>
      <c r="D5" s="41" t="s">
        <v>262</v>
      </c>
      <c r="E5" s="41" t="s">
        <v>233</v>
      </c>
      <c r="F5" s="41" t="s">
        <v>243</v>
      </c>
      <c r="G5" s="30"/>
      <c r="H5" s="34" t="e">
        <f>VLOOKUP(C5,'Reference Sheet'!$A$1:$B$3,2)</f>
        <v>#N/A</v>
      </c>
      <c r="I5" s="34"/>
    </row>
    <row r="6" spans="1:9" s="35" customFormat="1" ht="225" x14ac:dyDescent="0.25">
      <c r="A6" s="71" t="s">
        <v>235</v>
      </c>
      <c r="B6" s="72"/>
      <c r="C6" s="1"/>
      <c r="D6" s="41" t="s">
        <v>240</v>
      </c>
      <c r="E6" s="41" t="s">
        <v>241</v>
      </c>
      <c r="F6" s="41" t="s">
        <v>242</v>
      </c>
      <c r="G6" s="30"/>
      <c r="H6" s="34" t="e">
        <f>VLOOKUP(C6,'Reference Sheet'!$A$1:$B$3,2)</f>
        <v>#N/A</v>
      </c>
      <c r="I6" s="34"/>
    </row>
    <row r="7" spans="1:9" s="35" customFormat="1" ht="135" x14ac:dyDescent="0.25">
      <c r="A7" s="86" t="s">
        <v>236</v>
      </c>
      <c r="B7" s="87"/>
      <c r="C7" s="1"/>
      <c r="D7" s="41" t="s">
        <v>238</v>
      </c>
      <c r="E7" s="41" t="s">
        <v>237</v>
      </c>
      <c r="F7" s="41" t="s">
        <v>239</v>
      </c>
      <c r="G7" s="30"/>
      <c r="H7" s="34" t="e">
        <f>VLOOKUP(C7,'Reference Sheet'!$A$1:$B$3,2)</f>
        <v>#N/A</v>
      </c>
      <c r="I7" s="34"/>
    </row>
    <row r="8" spans="1:9" s="36" customFormat="1" ht="34.5" customHeight="1" x14ac:dyDescent="0.25">
      <c r="A8" s="37"/>
      <c r="B8" s="88" t="s">
        <v>266</v>
      </c>
      <c r="C8" s="89"/>
      <c r="D8" s="89"/>
      <c r="E8" s="89"/>
    </row>
    <row r="9" spans="1:9" x14ac:dyDescent="0.25">
      <c r="A9" s="43"/>
      <c r="B9" s="83" t="s">
        <v>230</v>
      </c>
      <c r="C9" s="84"/>
      <c r="D9" s="84"/>
      <c r="E9" s="84"/>
      <c r="H9" s="37" t="e">
        <f>IF(OR(H5=0, H6=0, H7=0), FALSE, TRUE)</f>
        <v>#N/A</v>
      </c>
    </row>
    <row r="10" spans="1:9" ht="57" customHeight="1" x14ac:dyDescent="0.25">
      <c r="A10" s="43"/>
      <c r="B10" s="90" t="s">
        <v>67</v>
      </c>
      <c r="C10" s="91"/>
      <c r="D10" s="91" t="str">
        <f>IFERROR(H10,"")</f>
        <v/>
      </c>
      <c r="E10" s="91"/>
      <c r="H10" s="37" t="e">
        <f>SUM(H5:H7)</f>
        <v>#N/A</v>
      </c>
    </row>
    <row r="11" spans="1:9" s="35" customFormat="1" ht="85.5" customHeight="1" x14ac:dyDescent="0.25">
      <c r="A11" s="43"/>
      <c r="B11" s="80" t="s">
        <v>68</v>
      </c>
      <c r="C11" s="81"/>
      <c r="D11" s="82" t="str">
        <f>IFERROR(VLOOKUP(H11,'Reference Sheet'!$A$18:$B$20,2,FALSE),"")</f>
        <v/>
      </c>
      <c r="E11" s="82"/>
      <c r="H11" s="35" t="e">
        <f>SUM(J17:J28)</f>
        <v>#N/A</v>
      </c>
    </row>
    <row r="12" spans="1:9" x14ac:dyDescent="0.25">
      <c r="B12" s="83" t="s">
        <v>229</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mergeCells count="15">
    <mergeCell ref="B11:C11"/>
    <mergeCell ref="D11:E11"/>
    <mergeCell ref="B12:E12"/>
    <mergeCell ref="B13:E16"/>
    <mergeCell ref="A7:B7"/>
    <mergeCell ref="B8:E8"/>
    <mergeCell ref="B9:E9"/>
    <mergeCell ref="B10:C10"/>
    <mergeCell ref="D10:E10"/>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G13" sqref="G13"/>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54.28515625" style="37" customWidth="1"/>
    <col min="8" max="10" width="0" style="37" hidden="1" customWidth="1"/>
    <col min="11" max="16384" width="9.140625" style="37"/>
  </cols>
  <sheetData>
    <row r="1" spans="1:9" s="32" customFormat="1" x14ac:dyDescent="0.25">
      <c r="A1" s="73" t="s">
        <v>14</v>
      </c>
      <c r="B1" s="73"/>
      <c r="C1" s="73"/>
      <c r="D1" s="73"/>
      <c r="E1" s="73"/>
      <c r="F1" s="73"/>
    </row>
    <row r="2" spans="1:9" s="32" customFormat="1" ht="36.75" customHeight="1" x14ac:dyDescent="0.25">
      <c r="A2" s="74" t="s">
        <v>30</v>
      </c>
      <c r="B2" s="74"/>
      <c r="C2" s="74"/>
      <c r="D2" s="74"/>
      <c r="E2" s="74"/>
      <c r="F2" s="74"/>
    </row>
    <row r="3" spans="1:9" s="32" customFormat="1" ht="46.5" customHeight="1" x14ac:dyDescent="0.25">
      <c r="A3" s="75" t="s">
        <v>221</v>
      </c>
      <c r="B3" s="76"/>
      <c r="C3" s="76"/>
      <c r="D3" s="76"/>
      <c r="E3" s="76"/>
      <c r="F3" s="76"/>
    </row>
    <row r="4" spans="1:9" s="33" customFormat="1" x14ac:dyDescent="0.25">
      <c r="A4" s="77" t="s">
        <v>3</v>
      </c>
      <c r="B4" s="77"/>
      <c r="C4" s="42" t="s">
        <v>231</v>
      </c>
      <c r="D4" s="42" t="s">
        <v>49</v>
      </c>
      <c r="E4" s="42" t="s">
        <v>50</v>
      </c>
      <c r="F4" s="42" t="s">
        <v>51</v>
      </c>
      <c r="G4" s="42" t="s">
        <v>69</v>
      </c>
    </row>
    <row r="5" spans="1:9" s="35" customFormat="1" ht="150" x14ac:dyDescent="0.25">
      <c r="A5" s="78" t="s">
        <v>211</v>
      </c>
      <c r="B5" s="79"/>
      <c r="C5" s="1"/>
      <c r="D5" s="41" t="s">
        <v>225</v>
      </c>
      <c r="E5" s="41" t="s">
        <v>226</v>
      </c>
      <c r="F5" s="41" t="s">
        <v>227</v>
      </c>
      <c r="G5" s="30"/>
      <c r="H5" s="34" t="e">
        <f>VLOOKUP(C5,'Reference Sheet'!$A$1:$B$3,2)</f>
        <v>#N/A</v>
      </c>
      <c r="I5" s="34"/>
    </row>
    <row r="6" spans="1:9" s="35" customFormat="1" ht="150" x14ac:dyDescent="0.25">
      <c r="A6" s="71" t="s">
        <v>212</v>
      </c>
      <c r="B6" s="72"/>
      <c r="C6" s="1"/>
      <c r="D6" s="41" t="s">
        <v>222</v>
      </c>
      <c r="E6" s="41" t="s">
        <v>223</v>
      </c>
      <c r="F6" s="41" t="s">
        <v>224</v>
      </c>
      <c r="G6" s="30"/>
      <c r="H6" s="34" t="e">
        <f>VLOOKUP(C6,'Reference Sheet'!$A$1:$B$3,2)</f>
        <v>#N/A</v>
      </c>
      <c r="I6" s="34"/>
    </row>
    <row r="7" spans="1:9" s="35" customFormat="1" ht="135" x14ac:dyDescent="0.25">
      <c r="A7" s="86" t="s">
        <v>213</v>
      </c>
      <c r="B7" s="87"/>
      <c r="C7" s="1"/>
      <c r="D7" s="41" t="s">
        <v>220</v>
      </c>
      <c r="E7" s="41" t="s">
        <v>219</v>
      </c>
      <c r="F7" s="41" t="s">
        <v>218</v>
      </c>
      <c r="G7" s="30"/>
      <c r="H7" s="34" t="e">
        <f>VLOOKUP(C7,'Reference Sheet'!$A$1:$B$3,2)</f>
        <v>#N/A</v>
      </c>
      <c r="I7" s="34"/>
    </row>
    <row r="8" spans="1:9" s="36" customFormat="1" ht="225" x14ac:dyDescent="0.25">
      <c r="A8" s="78" t="s">
        <v>214</v>
      </c>
      <c r="B8" s="79"/>
      <c r="C8" s="1"/>
      <c r="D8" s="41" t="s">
        <v>216</v>
      </c>
      <c r="E8" s="41" t="s">
        <v>215</v>
      </c>
      <c r="F8" s="41" t="s">
        <v>217</v>
      </c>
      <c r="G8" s="31"/>
      <c r="H8" s="36" t="e">
        <f>VLOOKUP(C8,'Reference Sheet'!$A$1:$B$3,2)</f>
        <v>#N/A</v>
      </c>
    </row>
    <row r="9" spans="1:9" s="36" customFormat="1" ht="45" customHeight="1" x14ac:dyDescent="0.25">
      <c r="A9" s="37"/>
      <c r="B9" s="88" t="s">
        <v>267</v>
      </c>
      <c r="C9" s="89"/>
      <c r="D9" s="89"/>
      <c r="E9" s="89"/>
    </row>
    <row r="10" spans="1:9" x14ac:dyDescent="0.25">
      <c r="A10" s="43"/>
      <c r="B10" s="83" t="s">
        <v>32</v>
      </c>
      <c r="C10" s="84"/>
      <c r="D10" s="84"/>
      <c r="E10" s="84"/>
      <c r="H10" s="37" t="e">
        <f>IF(OR(H5=0, H6=0, H7=0, H8=0), FALSE, TRUE)</f>
        <v>#N/A</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31</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7" zoomScale="80" zoomScaleNormal="80" workbookViewId="0">
      <selection activeCell="F12" sqref="F12"/>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75.7109375" style="37" customWidth="1"/>
    <col min="8" max="10" width="0" style="37" hidden="1" customWidth="1"/>
    <col min="11" max="16384" width="9.140625" style="37"/>
  </cols>
  <sheetData>
    <row r="1" spans="1:9" s="32" customFormat="1" x14ac:dyDescent="0.25">
      <c r="A1" s="73" t="s">
        <v>14</v>
      </c>
      <c r="B1" s="73"/>
      <c r="C1" s="73"/>
      <c r="D1" s="73"/>
      <c r="E1" s="73"/>
      <c r="F1" s="73"/>
    </row>
    <row r="2" spans="1:9" s="32" customFormat="1" ht="36.75" customHeight="1" x14ac:dyDescent="0.25">
      <c r="A2" s="74" t="s">
        <v>33</v>
      </c>
      <c r="B2" s="74"/>
      <c r="C2" s="74"/>
      <c r="D2" s="74"/>
      <c r="E2" s="74"/>
      <c r="F2" s="74"/>
    </row>
    <row r="3" spans="1:9" s="32" customFormat="1" ht="46.5" customHeight="1" x14ac:dyDescent="0.25">
      <c r="A3" s="75" t="s">
        <v>194</v>
      </c>
      <c r="B3" s="76"/>
      <c r="C3" s="76"/>
      <c r="D3" s="76"/>
      <c r="E3" s="76"/>
      <c r="F3" s="76"/>
    </row>
    <row r="4" spans="1:9" s="33" customFormat="1" x14ac:dyDescent="0.25">
      <c r="A4" s="77" t="s">
        <v>3</v>
      </c>
      <c r="B4" s="77"/>
      <c r="C4" s="42" t="s">
        <v>231</v>
      </c>
      <c r="D4" s="42" t="s">
        <v>49</v>
      </c>
      <c r="E4" s="42" t="s">
        <v>50</v>
      </c>
      <c r="F4" s="42" t="s">
        <v>51</v>
      </c>
      <c r="G4" s="42" t="s">
        <v>69</v>
      </c>
    </row>
    <row r="5" spans="1:9" s="35" customFormat="1" ht="195" x14ac:dyDescent="0.25">
      <c r="A5" s="78" t="s">
        <v>195</v>
      </c>
      <c r="B5" s="79"/>
      <c r="C5" s="1"/>
      <c r="D5" s="41" t="s">
        <v>199</v>
      </c>
      <c r="E5" s="41" t="s">
        <v>200</v>
      </c>
      <c r="F5" s="41" t="s">
        <v>201</v>
      </c>
      <c r="G5" s="30"/>
      <c r="H5" s="34" t="e">
        <f>VLOOKUP(C5,'Reference Sheet'!$A$1:$B$3,2)</f>
        <v>#N/A</v>
      </c>
      <c r="I5" s="34"/>
    </row>
    <row r="6" spans="1:9" s="35" customFormat="1" ht="210" x14ac:dyDescent="0.25">
      <c r="A6" s="71" t="s">
        <v>196</v>
      </c>
      <c r="B6" s="72"/>
      <c r="C6" s="1"/>
      <c r="D6" s="41" t="s">
        <v>202</v>
      </c>
      <c r="E6" s="41" t="s">
        <v>203</v>
      </c>
      <c r="F6" s="41" t="s">
        <v>204</v>
      </c>
      <c r="G6" s="30"/>
      <c r="H6" s="34" t="e">
        <f>VLOOKUP(C6,'Reference Sheet'!$A$1:$B$3,2)</f>
        <v>#N/A</v>
      </c>
      <c r="I6" s="34"/>
    </row>
    <row r="7" spans="1:9" s="35" customFormat="1" ht="180" x14ac:dyDescent="0.25">
      <c r="A7" s="86" t="s">
        <v>197</v>
      </c>
      <c r="B7" s="87"/>
      <c r="C7" s="1"/>
      <c r="D7" s="41" t="s">
        <v>205</v>
      </c>
      <c r="E7" s="41" t="s">
        <v>206</v>
      </c>
      <c r="F7" s="41" t="s">
        <v>207</v>
      </c>
      <c r="G7" s="30"/>
      <c r="H7" s="34" t="e">
        <f>VLOOKUP(C7,'Reference Sheet'!$A$1:$B$3,2)</f>
        <v>#N/A</v>
      </c>
      <c r="I7" s="34"/>
    </row>
    <row r="8" spans="1:9" s="36" customFormat="1" ht="225" customHeight="1" x14ac:dyDescent="0.25">
      <c r="A8" s="78" t="s">
        <v>198</v>
      </c>
      <c r="B8" s="79"/>
      <c r="C8" s="1"/>
      <c r="D8" s="41" t="s">
        <v>208</v>
      </c>
      <c r="E8" s="41" t="s">
        <v>209</v>
      </c>
      <c r="F8" s="41" t="s">
        <v>210</v>
      </c>
      <c r="G8" s="31"/>
      <c r="H8" s="36" t="e">
        <f>VLOOKUP(C8,'Reference Sheet'!$A$1:$B$3,2)</f>
        <v>#N/A</v>
      </c>
    </row>
    <row r="9" spans="1:9" s="36" customFormat="1" ht="41.25" customHeight="1" x14ac:dyDescent="0.25">
      <c r="A9" s="37"/>
      <c r="B9" s="88" t="s">
        <v>268</v>
      </c>
      <c r="C9" s="89"/>
      <c r="D9" s="89"/>
      <c r="E9" s="89"/>
    </row>
    <row r="10" spans="1:9" x14ac:dyDescent="0.25">
      <c r="A10" s="43"/>
      <c r="B10" s="83" t="s">
        <v>34</v>
      </c>
      <c r="C10" s="84"/>
      <c r="D10" s="84"/>
      <c r="E10" s="84"/>
      <c r="H10" s="37" t="e">
        <f>IF(OR(H5=0, H6=0, H7=0, H8=0), FALSE, TRUE)</f>
        <v>#N/A</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35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tabSelected="1" zoomScale="80" zoomScaleNormal="80" workbookViewId="0">
      <selection activeCell="H1" sqref="H1:J104857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3.5703125" style="37" customWidth="1"/>
    <col min="8" max="10" width="9.140625" style="37" hidden="1" customWidth="1"/>
    <col min="11" max="16384" width="9.140625" style="37"/>
  </cols>
  <sheetData>
    <row r="1" spans="1:9" s="32" customFormat="1" x14ac:dyDescent="0.25">
      <c r="A1" s="73" t="s">
        <v>162</v>
      </c>
      <c r="B1" s="73"/>
      <c r="C1" s="73"/>
      <c r="D1" s="73"/>
      <c r="E1" s="73"/>
      <c r="F1" s="73"/>
    </row>
    <row r="2" spans="1:9" s="32" customFormat="1" ht="36.75" customHeight="1" x14ac:dyDescent="0.25">
      <c r="A2" s="74" t="s">
        <v>174</v>
      </c>
      <c r="B2" s="74"/>
      <c r="C2" s="74"/>
      <c r="D2" s="74"/>
      <c r="E2" s="74"/>
      <c r="F2" s="74"/>
    </row>
    <row r="3" spans="1:9" s="32" customFormat="1" ht="46.5" customHeight="1" x14ac:dyDescent="0.25">
      <c r="A3" s="75" t="s">
        <v>175</v>
      </c>
      <c r="B3" s="76"/>
      <c r="C3" s="76"/>
      <c r="D3" s="76"/>
      <c r="E3" s="76"/>
      <c r="F3" s="76"/>
    </row>
    <row r="4" spans="1:9" s="33" customFormat="1" x14ac:dyDescent="0.25">
      <c r="A4" s="77" t="s">
        <v>3</v>
      </c>
      <c r="B4" s="77"/>
      <c r="C4" s="42" t="s">
        <v>231</v>
      </c>
      <c r="D4" s="42" t="s">
        <v>49</v>
      </c>
      <c r="E4" s="42" t="s">
        <v>50</v>
      </c>
      <c r="F4" s="42" t="s">
        <v>51</v>
      </c>
      <c r="G4" s="42" t="s">
        <v>69</v>
      </c>
    </row>
    <row r="5" spans="1:9" s="35" customFormat="1" ht="150" customHeight="1" x14ac:dyDescent="0.25">
      <c r="A5" s="78" t="s">
        <v>181</v>
      </c>
      <c r="B5" s="79"/>
      <c r="C5" s="1"/>
      <c r="D5" s="41" t="s">
        <v>178</v>
      </c>
      <c r="E5" s="41" t="s">
        <v>179</v>
      </c>
      <c r="F5" s="41" t="s">
        <v>180</v>
      </c>
      <c r="G5" s="30"/>
      <c r="H5" s="34" t="e">
        <f>VLOOKUP(C5,'Reference Sheet'!$A$1:$B$3,2)</f>
        <v>#N/A</v>
      </c>
      <c r="I5" s="34"/>
    </row>
    <row r="6" spans="1:9" s="35" customFormat="1" ht="165" x14ac:dyDescent="0.25">
      <c r="A6" s="71" t="s">
        <v>182</v>
      </c>
      <c r="B6" s="72"/>
      <c r="C6" s="1"/>
      <c r="D6" s="41" t="s">
        <v>183</v>
      </c>
      <c r="E6" s="41" t="s">
        <v>184</v>
      </c>
      <c r="F6" s="41" t="s">
        <v>185</v>
      </c>
      <c r="G6" s="30"/>
      <c r="H6" s="34" t="e">
        <f>VLOOKUP(C6,'Reference Sheet'!$A$1:$B$3,2)</f>
        <v>#N/A</v>
      </c>
      <c r="I6" s="34"/>
    </row>
    <row r="7" spans="1:9" s="35" customFormat="1" ht="165" x14ac:dyDescent="0.25">
      <c r="A7" s="86" t="s">
        <v>186</v>
      </c>
      <c r="B7" s="87"/>
      <c r="C7" s="1"/>
      <c r="D7" s="41" t="s">
        <v>187</v>
      </c>
      <c r="E7" s="41" t="s">
        <v>188</v>
      </c>
      <c r="F7" s="41" t="s">
        <v>189</v>
      </c>
      <c r="G7" s="30"/>
      <c r="H7" s="34" t="e">
        <f>VLOOKUP(C7,'Reference Sheet'!$A$1:$B$3,2)</f>
        <v>#N/A</v>
      </c>
      <c r="I7" s="34"/>
    </row>
    <row r="8" spans="1:9" s="36" customFormat="1" ht="225" customHeight="1" x14ac:dyDescent="0.25">
      <c r="A8" s="78" t="s">
        <v>190</v>
      </c>
      <c r="B8" s="79"/>
      <c r="C8" s="1"/>
      <c r="D8" s="41" t="s">
        <v>192</v>
      </c>
      <c r="E8" s="41" t="s">
        <v>191</v>
      </c>
      <c r="F8" s="41" t="s">
        <v>193</v>
      </c>
      <c r="G8" s="31"/>
      <c r="H8" s="36" t="e">
        <f>VLOOKUP(C8,'Reference Sheet'!$A$1:$B$3,2)</f>
        <v>#N/A</v>
      </c>
    </row>
    <row r="9" spans="1:9" s="36" customFormat="1" ht="39" customHeight="1" x14ac:dyDescent="0.25">
      <c r="A9" s="37"/>
      <c r="B9" s="88" t="s">
        <v>267</v>
      </c>
      <c r="C9" s="89"/>
      <c r="D9" s="89"/>
      <c r="E9" s="89"/>
    </row>
    <row r="10" spans="1:9" x14ac:dyDescent="0.25">
      <c r="A10" s="43"/>
      <c r="B10" s="83" t="s">
        <v>177</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176</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B7" zoomScale="80" zoomScaleNormal="80" workbookViewId="0">
      <selection activeCell="B8" sqref="B8:E8"/>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2" style="37" customWidth="1"/>
    <col min="8" max="8" width="6" style="37" hidden="1" customWidth="1"/>
    <col min="9" max="9" width="2.28515625" style="37" hidden="1" customWidth="1"/>
    <col min="10" max="10" width="5.85546875" style="37" hidden="1" customWidth="1"/>
    <col min="11" max="16384" width="9.140625" style="37"/>
  </cols>
  <sheetData>
    <row r="1" spans="1:9" s="32" customFormat="1" x14ac:dyDescent="0.25">
      <c r="A1" s="73" t="s">
        <v>162</v>
      </c>
      <c r="B1" s="73"/>
      <c r="C1" s="73"/>
      <c r="D1" s="73"/>
      <c r="E1" s="73"/>
      <c r="F1" s="73"/>
    </row>
    <row r="2" spans="1:9" s="32" customFormat="1" ht="36.75" customHeight="1" x14ac:dyDescent="0.25">
      <c r="A2" s="74" t="s">
        <v>163</v>
      </c>
      <c r="B2" s="74"/>
      <c r="C2" s="74"/>
      <c r="D2" s="74"/>
      <c r="E2" s="74"/>
      <c r="F2" s="74"/>
    </row>
    <row r="3" spans="1:9" s="32" customFormat="1" ht="46.5" customHeight="1" x14ac:dyDescent="0.25">
      <c r="A3" s="75" t="s">
        <v>164</v>
      </c>
      <c r="B3" s="76"/>
      <c r="C3" s="76"/>
      <c r="D3" s="76"/>
      <c r="E3" s="76"/>
      <c r="F3" s="76"/>
    </row>
    <row r="4" spans="1:9" s="33" customFormat="1" x14ac:dyDescent="0.25">
      <c r="A4" s="77" t="s">
        <v>3</v>
      </c>
      <c r="B4" s="77"/>
      <c r="C4" s="42" t="s">
        <v>231</v>
      </c>
      <c r="D4" s="42" t="s">
        <v>49</v>
      </c>
      <c r="E4" s="42" t="s">
        <v>50</v>
      </c>
      <c r="F4" s="42" t="s">
        <v>51</v>
      </c>
      <c r="G4" s="42" t="s">
        <v>69</v>
      </c>
    </row>
    <row r="5" spans="1:9" s="35" customFormat="1" ht="240" x14ac:dyDescent="0.25">
      <c r="A5" s="78" t="s">
        <v>161</v>
      </c>
      <c r="B5" s="79"/>
      <c r="C5" s="1"/>
      <c r="D5" s="41" t="s">
        <v>261</v>
      </c>
      <c r="E5" s="41" t="s">
        <v>165</v>
      </c>
      <c r="F5" s="41" t="s">
        <v>166</v>
      </c>
      <c r="G5" s="30"/>
      <c r="H5" s="34" t="e">
        <f>VLOOKUP(C5,'Reference Sheet'!$A$1:$B$3,2)</f>
        <v>#N/A</v>
      </c>
      <c r="I5" s="34"/>
    </row>
    <row r="6" spans="1:9" s="35" customFormat="1" ht="285" x14ac:dyDescent="0.25">
      <c r="A6" s="71" t="s">
        <v>167</v>
      </c>
      <c r="B6" s="72"/>
      <c r="C6" s="1"/>
      <c r="D6" s="41" t="s">
        <v>168</v>
      </c>
      <c r="E6" s="41" t="s">
        <v>169</v>
      </c>
      <c r="F6" s="41" t="s">
        <v>170</v>
      </c>
      <c r="G6" s="30"/>
      <c r="H6" s="34" t="e">
        <f>VLOOKUP(C6,'Reference Sheet'!$A$1:$B$3,2)</f>
        <v>#N/A</v>
      </c>
      <c r="I6" s="34"/>
    </row>
    <row r="7" spans="1:9" s="35" customFormat="1" ht="150" x14ac:dyDescent="0.25">
      <c r="A7" s="78" t="s">
        <v>173</v>
      </c>
      <c r="B7" s="79"/>
      <c r="C7" s="1"/>
      <c r="D7" s="41" t="s">
        <v>171</v>
      </c>
      <c r="E7" s="41" t="s">
        <v>172</v>
      </c>
      <c r="F7" s="41" t="s">
        <v>263</v>
      </c>
      <c r="G7" s="30"/>
      <c r="H7" s="34" t="e">
        <f>VLOOKUP(C7,'Reference Sheet'!$A$1:$B$3,2)</f>
        <v>#N/A</v>
      </c>
      <c r="I7" s="34"/>
    </row>
    <row r="8" spans="1:9" s="36" customFormat="1" ht="45" customHeight="1" x14ac:dyDescent="0.25">
      <c r="A8" s="37"/>
      <c r="B8" s="88" t="s">
        <v>269</v>
      </c>
      <c r="C8" s="89"/>
      <c r="D8" s="89"/>
      <c r="E8" s="89"/>
    </row>
    <row r="9" spans="1:9" x14ac:dyDescent="0.25">
      <c r="A9" s="43"/>
      <c r="B9" s="83" t="s">
        <v>259</v>
      </c>
      <c r="C9" s="84"/>
      <c r="D9" s="84"/>
      <c r="E9" s="84"/>
      <c r="H9" s="37" t="e">
        <f>IF(OR(H5=0, H6=0, H7=0), FALSE, TRUE)</f>
        <v>#N/A</v>
      </c>
    </row>
    <row r="10" spans="1:9" ht="57" customHeight="1" x14ac:dyDescent="0.25">
      <c r="A10" s="43"/>
      <c r="B10" s="90" t="s">
        <v>67</v>
      </c>
      <c r="C10" s="91"/>
      <c r="D10" s="91" t="str">
        <f>IFERROR(H10,"")</f>
        <v/>
      </c>
      <c r="E10" s="91"/>
      <c r="H10" s="37" t="e">
        <f>SUM(H5:H7)</f>
        <v>#N/A</v>
      </c>
    </row>
    <row r="11" spans="1:9" s="35" customFormat="1" ht="85.5" customHeight="1" x14ac:dyDescent="0.25">
      <c r="A11" s="43"/>
      <c r="B11" s="80" t="s">
        <v>68</v>
      </c>
      <c r="C11" s="81"/>
      <c r="D11" s="82" t="str">
        <f>IFERROR(VLOOKUP(H11,'Reference Sheet'!$A$18:$B$20,2,FALSE),"")</f>
        <v/>
      </c>
      <c r="E11" s="82"/>
      <c r="H11" s="35" t="e">
        <f>SUM(J17:J28)</f>
        <v>#N/A</v>
      </c>
    </row>
    <row r="12" spans="1:9" x14ac:dyDescent="0.25">
      <c r="B12" s="83" t="s">
        <v>258</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0"/>
      <c r="I24" s="40"/>
      <c r="J24" s="40"/>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sheetData>
  <sheetProtection sheet="1" objects="1" scenarios="1"/>
  <mergeCells count="15">
    <mergeCell ref="B12:E12"/>
    <mergeCell ref="B13:E16"/>
    <mergeCell ref="A7:B7"/>
    <mergeCell ref="B8:E8"/>
    <mergeCell ref="B9:E9"/>
    <mergeCell ref="B10:C10"/>
    <mergeCell ref="D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zoomScale="80" zoomScaleNormal="80" workbookViewId="0">
      <selection activeCell="A5" sqref="A5:XFD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55" style="37" customWidth="1"/>
    <col min="8" max="9" width="0" style="37" hidden="1" customWidth="1"/>
    <col min="10" max="10" width="33.42578125" style="37" hidden="1" customWidth="1"/>
    <col min="11" max="16384" width="9.140625" style="37"/>
  </cols>
  <sheetData>
    <row r="1" spans="1:9" s="32" customFormat="1" x14ac:dyDescent="0.25">
      <c r="A1" s="73" t="s">
        <v>109</v>
      </c>
      <c r="B1" s="73"/>
      <c r="C1" s="73"/>
      <c r="D1" s="73"/>
      <c r="E1" s="73"/>
      <c r="F1" s="73"/>
    </row>
    <row r="2" spans="1:9" s="32" customFormat="1" ht="36.75" customHeight="1" x14ac:dyDescent="0.25">
      <c r="A2" s="74" t="s">
        <v>142</v>
      </c>
      <c r="B2" s="74"/>
      <c r="C2" s="74"/>
      <c r="D2" s="74"/>
      <c r="E2" s="74"/>
      <c r="F2" s="74"/>
    </row>
    <row r="3" spans="1:9" s="32" customFormat="1" ht="46.5" customHeight="1" x14ac:dyDescent="0.25">
      <c r="A3" s="75" t="s">
        <v>145</v>
      </c>
      <c r="B3" s="76"/>
      <c r="C3" s="76"/>
      <c r="D3" s="76"/>
      <c r="E3" s="76"/>
      <c r="F3" s="76"/>
    </row>
    <row r="4" spans="1:9" s="33" customFormat="1" x14ac:dyDescent="0.25">
      <c r="A4" s="77" t="s">
        <v>3</v>
      </c>
      <c r="B4" s="77"/>
      <c r="C4" s="42" t="s">
        <v>231</v>
      </c>
      <c r="D4" s="42" t="s">
        <v>49</v>
      </c>
      <c r="E4" s="42" t="s">
        <v>50</v>
      </c>
      <c r="F4" s="42" t="s">
        <v>51</v>
      </c>
      <c r="G4" s="42" t="s">
        <v>69</v>
      </c>
    </row>
    <row r="5" spans="1:9" s="35" customFormat="1" ht="180" x14ac:dyDescent="0.25">
      <c r="A5" s="78" t="s">
        <v>151</v>
      </c>
      <c r="B5" s="79"/>
      <c r="C5" s="1"/>
      <c r="D5" s="41" t="s">
        <v>147</v>
      </c>
      <c r="E5" s="41" t="s">
        <v>146</v>
      </c>
      <c r="F5" s="41" t="s">
        <v>264</v>
      </c>
      <c r="G5" s="30"/>
      <c r="H5" s="34" t="e">
        <f>VLOOKUP(C5,'Reference Sheet'!$A$1:$B$3,2)</f>
        <v>#N/A</v>
      </c>
      <c r="I5" s="34"/>
    </row>
    <row r="6" spans="1:9" s="35" customFormat="1" ht="165" customHeight="1" x14ac:dyDescent="0.25">
      <c r="A6" s="71" t="s">
        <v>152</v>
      </c>
      <c r="B6" s="72"/>
      <c r="C6" s="1"/>
      <c r="D6" s="41" t="s">
        <v>148</v>
      </c>
      <c r="E6" s="41" t="s">
        <v>149</v>
      </c>
      <c r="F6" s="41" t="s">
        <v>150</v>
      </c>
      <c r="G6" s="30"/>
      <c r="H6" s="34" t="e">
        <f>VLOOKUP(C6,'Reference Sheet'!$A$1:$B$3,2)</f>
        <v>#N/A</v>
      </c>
      <c r="I6" s="34"/>
    </row>
    <row r="7" spans="1:9" s="35" customFormat="1" ht="135" customHeight="1" x14ac:dyDescent="0.25">
      <c r="A7" s="86" t="s">
        <v>153</v>
      </c>
      <c r="B7" s="87"/>
      <c r="C7" s="1"/>
      <c r="D7" s="41" t="s">
        <v>155</v>
      </c>
      <c r="E7" s="41" t="s">
        <v>156</v>
      </c>
      <c r="F7" s="41" t="s">
        <v>157</v>
      </c>
      <c r="G7" s="30"/>
      <c r="H7" s="34" t="e">
        <f>VLOOKUP(C7,'Reference Sheet'!$A$1:$B$3,2)</f>
        <v>#N/A</v>
      </c>
      <c r="I7" s="34"/>
    </row>
    <row r="8" spans="1:9" s="36" customFormat="1" ht="187.5" customHeight="1" x14ac:dyDescent="0.25">
      <c r="A8" s="78" t="s">
        <v>154</v>
      </c>
      <c r="B8" s="79"/>
      <c r="C8" s="1"/>
      <c r="D8" s="41" t="s">
        <v>160</v>
      </c>
      <c r="E8" s="41" t="s">
        <v>159</v>
      </c>
      <c r="F8" s="41" t="s">
        <v>158</v>
      </c>
      <c r="G8" s="31"/>
      <c r="H8" s="36" t="e">
        <f>VLOOKUP(C8,'Reference Sheet'!$A$1:$B$3,2)</f>
        <v>#N/A</v>
      </c>
    </row>
    <row r="9" spans="1:9" s="36" customFormat="1" ht="20.25" customHeight="1" x14ac:dyDescent="0.25">
      <c r="A9" s="37"/>
      <c r="B9" s="89" t="s">
        <v>104</v>
      </c>
      <c r="C9" s="89"/>
      <c r="D9" s="89"/>
      <c r="E9" s="89"/>
    </row>
    <row r="10" spans="1:9" x14ac:dyDescent="0.25">
      <c r="A10" s="43"/>
      <c r="B10" s="83" t="s">
        <v>144</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143</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topLeftCell="A4" zoomScale="80" zoomScaleNormal="80" workbookViewId="0">
      <selection activeCell="G5" sqref="G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9.7109375" style="37" customWidth="1"/>
    <col min="8" max="10" width="0" style="37" hidden="1" customWidth="1"/>
    <col min="11" max="16384" width="9.140625" style="37"/>
  </cols>
  <sheetData>
    <row r="1" spans="1:9" s="32" customFormat="1" x14ac:dyDescent="0.25">
      <c r="A1" s="73" t="s">
        <v>109</v>
      </c>
      <c r="B1" s="73"/>
      <c r="C1" s="73"/>
      <c r="D1" s="73"/>
      <c r="E1" s="73"/>
      <c r="F1" s="73"/>
    </row>
    <row r="2" spans="1:9" s="32" customFormat="1" ht="36.75" customHeight="1" x14ac:dyDescent="0.25">
      <c r="A2" s="74" t="s">
        <v>127</v>
      </c>
      <c r="B2" s="74"/>
      <c r="C2" s="74"/>
      <c r="D2" s="74"/>
      <c r="E2" s="74"/>
      <c r="F2" s="74"/>
    </row>
    <row r="3" spans="1:9" s="32" customFormat="1" ht="46.5" customHeight="1" x14ac:dyDescent="0.25">
      <c r="A3" s="75" t="s">
        <v>128</v>
      </c>
      <c r="B3" s="76"/>
      <c r="C3" s="76"/>
      <c r="D3" s="76"/>
      <c r="E3" s="76"/>
      <c r="F3" s="76"/>
    </row>
    <row r="4" spans="1:9" s="33" customFormat="1" x14ac:dyDescent="0.25">
      <c r="A4" s="77" t="s">
        <v>3</v>
      </c>
      <c r="B4" s="77"/>
      <c r="C4" s="42" t="s">
        <v>231</v>
      </c>
      <c r="D4" s="42" t="s">
        <v>49</v>
      </c>
      <c r="E4" s="42" t="s">
        <v>50</v>
      </c>
      <c r="F4" s="42" t="s">
        <v>51</v>
      </c>
      <c r="G4" s="42" t="s">
        <v>69</v>
      </c>
    </row>
    <row r="5" spans="1:9" s="35" customFormat="1" ht="195" x14ac:dyDescent="0.25">
      <c r="A5" s="78" t="s">
        <v>129</v>
      </c>
      <c r="B5" s="79"/>
      <c r="C5" s="1"/>
      <c r="D5" s="41" t="s">
        <v>244</v>
      </c>
      <c r="E5" s="41" t="s">
        <v>245</v>
      </c>
      <c r="F5" s="41" t="s">
        <v>265</v>
      </c>
      <c r="G5" s="30"/>
      <c r="H5" s="34" t="e">
        <f>VLOOKUP(C5,'Reference Sheet'!$A$1:$B$3,2)</f>
        <v>#N/A</v>
      </c>
      <c r="I5" s="34"/>
    </row>
    <row r="6" spans="1:9" s="35" customFormat="1" ht="165" customHeight="1" x14ac:dyDescent="0.25">
      <c r="A6" s="71" t="s">
        <v>130</v>
      </c>
      <c r="B6" s="72"/>
      <c r="C6" s="1"/>
      <c r="D6" s="41" t="s">
        <v>131</v>
      </c>
      <c r="E6" s="41" t="s">
        <v>132</v>
      </c>
      <c r="F6" s="41" t="s">
        <v>133</v>
      </c>
      <c r="G6" s="30"/>
      <c r="H6" s="34" t="e">
        <f>VLOOKUP(C6,'Reference Sheet'!$A$1:$B$3,2)</f>
        <v>#N/A</v>
      </c>
      <c r="I6" s="34"/>
    </row>
    <row r="7" spans="1:9" s="35" customFormat="1" ht="180" x14ac:dyDescent="0.25">
      <c r="A7" s="86" t="s">
        <v>134</v>
      </c>
      <c r="B7" s="87"/>
      <c r="C7" s="1"/>
      <c r="D7" s="41" t="s">
        <v>136</v>
      </c>
      <c r="E7" s="41" t="s">
        <v>135</v>
      </c>
      <c r="F7" s="41" t="s">
        <v>137</v>
      </c>
      <c r="G7" s="30"/>
      <c r="H7" s="34" t="e">
        <f>VLOOKUP(C7,'Reference Sheet'!$A$1:$B$3,2)</f>
        <v>#N/A</v>
      </c>
      <c r="I7" s="34"/>
    </row>
    <row r="8" spans="1:9" s="36" customFormat="1" ht="225" customHeight="1" x14ac:dyDescent="0.25">
      <c r="A8" s="78" t="s">
        <v>138</v>
      </c>
      <c r="B8" s="79"/>
      <c r="C8" s="1"/>
      <c r="D8" s="41" t="s">
        <v>139</v>
      </c>
      <c r="E8" s="41" t="s">
        <v>140</v>
      </c>
      <c r="F8" s="41" t="s">
        <v>141</v>
      </c>
      <c r="G8" s="31"/>
      <c r="H8" s="36" t="e">
        <f>VLOOKUP(C8,'Reference Sheet'!$A$1:$B$3,2)</f>
        <v>#N/A</v>
      </c>
    </row>
    <row r="9" spans="1:9" s="36" customFormat="1" ht="20.25" customHeight="1" x14ac:dyDescent="0.25">
      <c r="A9" s="37"/>
      <c r="B9" s="89" t="s">
        <v>104</v>
      </c>
      <c r="C9" s="89"/>
      <c r="D9" s="89"/>
      <c r="E9" s="89"/>
    </row>
    <row r="10" spans="1:9" x14ac:dyDescent="0.25">
      <c r="A10" s="43"/>
      <c r="B10" s="83" t="s">
        <v>126</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125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topLeftCell="A7"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2.28515625" style="37" customWidth="1"/>
    <col min="8" max="10" width="0" style="37" hidden="1" customWidth="1"/>
    <col min="11" max="16384" width="9.140625" style="37"/>
  </cols>
  <sheetData>
    <row r="1" spans="1:9" s="32" customFormat="1" x14ac:dyDescent="0.25">
      <c r="A1" s="73" t="s">
        <v>109</v>
      </c>
      <c r="B1" s="73"/>
      <c r="C1" s="73"/>
      <c r="D1" s="73"/>
      <c r="E1" s="73"/>
      <c r="F1" s="73"/>
    </row>
    <row r="2" spans="1:9" s="32" customFormat="1" ht="36.75" customHeight="1" x14ac:dyDescent="0.25">
      <c r="A2" s="74" t="s">
        <v>110</v>
      </c>
      <c r="B2" s="74"/>
      <c r="C2" s="74"/>
      <c r="D2" s="74"/>
      <c r="E2" s="74"/>
      <c r="F2" s="74"/>
    </row>
    <row r="3" spans="1:9" s="32" customFormat="1" ht="46.5" customHeight="1" x14ac:dyDescent="0.25">
      <c r="A3" s="75" t="s">
        <v>43</v>
      </c>
      <c r="B3" s="76"/>
      <c r="C3" s="76"/>
      <c r="D3" s="76"/>
      <c r="E3" s="76"/>
      <c r="F3" s="76"/>
    </row>
    <row r="4" spans="1:9" s="33" customFormat="1" x14ac:dyDescent="0.25">
      <c r="A4" s="77" t="s">
        <v>3</v>
      </c>
      <c r="B4" s="77"/>
      <c r="C4" s="42" t="s">
        <v>231</v>
      </c>
      <c r="D4" s="42" t="s">
        <v>49</v>
      </c>
      <c r="E4" s="42" t="s">
        <v>50</v>
      </c>
      <c r="F4" s="42" t="s">
        <v>51</v>
      </c>
      <c r="G4" s="42" t="s">
        <v>69</v>
      </c>
    </row>
    <row r="5" spans="1:9" s="35" customFormat="1" ht="150" customHeight="1" x14ac:dyDescent="0.25">
      <c r="A5" s="78" t="s">
        <v>107</v>
      </c>
      <c r="B5" s="79"/>
      <c r="C5" s="1"/>
      <c r="D5" s="41" t="s">
        <v>108</v>
      </c>
      <c r="E5" s="41" t="s">
        <v>115</v>
      </c>
      <c r="F5" s="41" t="s">
        <v>116</v>
      </c>
      <c r="G5" s="30"/>
      <c r="H5" s="34" t="e">
        <f>VLOOKUP(C5,'Reference Sheet'!$A$1:$B$3,2)</f>
        <v>#N/A</v>
      </c>
      <c r="I5" s="34"/>
    </row>
    <row r="6" spans="1:9" s="35" customFormat="1" ht="165" customHeight="1" x14ac:dyDescent="0.25">
      <c r="A6" s="71" t="s">
        <v>111</v>
      </c>
      <c r="B6" s="72"/>
      <c r="C6" s="1"/>
      <c r="D6" s="45" t="s">
        <v>112</v>
      </c>
      <c r="E6" s="41" t="s">
        <v>113</v>
      </c>
      <c r="F6" s="41" t="s">
        <v>114</v>
      </c>
      <c r="G6" s="30"/>
      <c r="H6" s="34" t="e">
        <f>VLOOKUP(C6,'Reference Sheet'!$A$1:$B$3,2)</f>
        <v>#N/A</v>
      </c>
      <c r="I6" s="34"/>
    </row>
    <row r="7" spans="1:9" s="35" customFormat="1" ht="135" customHeight="1" x14ac:dyDescent="0.25">
      <c r="A7" s="86" t="s">
        <v>117</v>
      </c>
      <c r="B7" s="87"/>
      <c r="C7" s="1"/>
      <c r="D7" s="41" t="s">
        <v>119</v>
      </c>
      <c r="E7" s="41" t="s">
        <v>120</v>
      </c>
      <c r="F7" s="41" t="s">
        <v>121</v>
      </c>
      <c r="G7" s="30"/>
      <c r="H7" s="34" t="e">
        <f>VLOOKUP(C7,'Reference Sheet'!$A$1:$B$3,2)</f>
        <v>#N/A</v>
      </c>
      <c r="I7" s="34"/>
    </row>
    <row r="8" spans="1:9" s="36" customFormat="1" ht="225" customHeight="1" x14ac:dyDescent="0.25">
      <c r="A8" s="78" t="s">
        <v>118</v>
      </c>
      <c r="B8" s="79"/>
      <c r="C8" s="1"/>
      <c r="D8" s="41" t="s">
        <v>122</v>
      </c>
      <c r="E8" s="41" t="s">
        <v>123</v>
      </c>
      <c r="F8" s="41" t="s">
        <v>124</v>
      </c>
      <c r="G8" s="31"/>
      <c r="H8" s="36" t="e">
        <f>VLOOKUP(C8,'Reference Sheet'!$A$1:$B$3,2)</f>
        <v>#N/A</v>
      </c>
    </row>
    <row r="9" spans="1:9" s="36" customFormat="1" ht="20.25" customHeight="1" x14ac:dyDescent="0.25">
      <c r="A9" s="37"/>
      <c r="B9" s="89" t="s">
        <v>104</v>
      </c>
      <c r="C9" s="89"/>
      <c r="D9" s="89"/>
      <c r="E9" s="89"/>
    </row>
    <row r="10" spans="1:9" x14ac:dyDescent="0.25">
      <c r="A10" s="43"/>
      <c r="B10" s="83" t="s">
        <v>41</v>
      </c>
      <c r="C10" s="84"/>
      <c r="D10" s="84"/>
      <c r="E10" s="84"/>
      <c r="H10" s="37" t="b">
        <v>1</v>
      </c>
    </row>
    <row r="11" spans="1:9" ht="57" customHeight="1" x14ac:dyDescent="0.25">
      <c r="A11" s="43"/>
      <c r="B11" s="90" t="s">
        <v>67</v>
      </c>
      <c r="C11" s="91"/>
      <c r="D11" s="91" t="str">
        <f>IFERROR(H11,"")</f>
        <v/>
      </c>
      <c r="E11" s="91"/>
      <c r="H11" s="37" t="e">
        <f>SUM(H5:H8)</f>
        <v>#N/A</v>
      </c>
    </row>
    <row r="12" spans="1:9" s="35" customFormat="1" ht="85.5" customHeight="1" x14ac:dyDescent="0.25">
      <c r="A12" s="43"/>
      <c r="B12" s="80" t="s">
        <v>68</v>
      </c>
      <c r="C12" s="81"/>
      <c r="D12" s="82" t="str">
        <f>IFERROR(VLOOKUP(H12,'Reference Sheet'!$A$18:$B$20,2,FALSE),"")</f>
        <v/>
      </c>
      <c r="E12" s="82"/>
      <c r="H12" s="35" t="e">
        <f>SUM(J17:J31)</f>
        <v>#N/A</v>
      </c>
    </row>
    <row r="13" spans="1:9" x14ac:dyDescent="0.25">
      <c r="B13" s="83" t="s">
        <v>42</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2022-11-29T15:45:19+00:00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CFDE550F-D9C0-46CB-9FB0-FE106BA0C18B}"/>
</file>

<file path=customXml/itemProps2.xml><?xml version="1.0" encoding="utf-8"?>
<ds:datastoreItem xmlns:ds="http://schemas.openxmlformats.org/officeDocument/2006/customXml" ds:itemID="{0BDEEDAF-73F5-4C68-B8A2-50D5C66E1BF8}"/>
</file>

<file path=customXml/itemProps3.xml><?xml version="1.0" encoding="utf-8"?>
<ds:datastoreItem xmlns:ds="http://schemas.openxmlformats.org/officeDocument/2006/customXml" ds:itemID="{7240E4E1-5DEA-49EC-89E2-DBB5017773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2022-09-13T19:22:53Z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