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7 Standards &amp; Instructional Support\Instructional Materials\Adoptions\2022 Adoption\Scores (2022)\2022 Score Notification\Big Ideas Learning (005)\"/>
    </mc:Choice>
  </mc:AlternateContent>
  <workbookProtection lockStructure="1"/>
  <bookViews>
    <workbookView xWindow="0" yWindow="0" windowWidth="28800" windowHeight="11610"/>
  </bookViews>
  <sheets>
    <sheet name="Summary" sheetId="1" r:id="rId1"/>
    <sheet name="1.1 Alignment" sheetId="2" r:id="rId2"/>
    <sheet name="1.2 Rigor &amp; Communication" sheetId="3" r:id="rId3"/>
    <sheet name="1.3 Cognitive Challenge" sheetId="4" r:id="rId4"/>
    <sheet name="2.1 Engagement &amp; Motivation" sheetId="5" r:id="rId5"/>
    <sheet name="2.2 Culturally Responsive" sheetId="6" r:id="rId6"/>
    <sheet name="3.1 Supports for Teachers" sheetId="7" r:id="rId7"/>
    <sheet name="3.2 Supports for Students" sheetId="8" r:id="rId8"/>
    <sheet name="3.3 Digital Design Elements" sheetId="9" r:id="rId9"/>
    <sheet name="4.1 Formative Assessment" sheetId="10" r:id="rId10"/>
    <sheet name="4.2 Performance Assessments" sheetId="11" r:id="rId11"/>
    <sheet name="4.3 Integrated Assessment" sheetId="12" r:id="rId12"/>
    <sheet name="Reference Sheet" sheetId="13" state="hidden" r:id="rId13"/>
    <sheet name="Sheet2" sheetId="14" state="hidden" r:id="rId14"/>
  </sheets>
  <calcPr calcId="162913"/>
  <extLst>
    <ext uri="GoogleSheetsCustomDataVersion1">
      <go:sheetsCustomData xmlns:go="http://customooxmlschemas.google.com/" r:id="rId18" roundtripDataSignature="AMtx7mjLfB2BfEcKcVG3azIvf68N0Z5LkA=="/>
    </ext>
  </extLst>
</workbook>
</file>

<file path=xl/calcChain.xml><?xml version="1.0" encoding="utf-8"?>
<calcChain xmlns="http://schemas.openxmlformats.org/spreadsheetml/2006/main">
  <c r="H8" i="12" l="1"/>
  <c r="H7" i="12"/>
  <c r="H6" i="12"/>
  <c r="H5" i="12"/>
  <c r="H11" i="12" s="1"/>
  <c r="H8" i="11"/>
  <c r="H7" i="11"/>
  <c r="H6" i="11"/>
  <c r="H5" i="11"/>
  <c r="H11" i="11" s="1"/>
  <c r="H8" i="10"/>
  <c r="H7" i="10"/>
  <c r="H6" i="10"/>
  <c r="H5" i="10"/>
  <c r="H11" i="10" s="1"/>
  <c r="H8" i="9"/>
  <c r="H7" i="9"/>
  <c r="H6" i="9"/>
  <c r="H5" i="9"/>
  <c r="H11" i="9" s="1"/>
  <c r="H8" i="8"/>
  <c r="H7" i="8"/>
  <c r="H6" i="8"/>
  <c r="H5" i="8"/>
  <c r="H11" i="8" s="1"/>
  <c r="H8" i="7"/>
  <c r="H7" i="7"/>
  <c r="H6" i="7"/>
  <c r="H5" i="7"/>
  <c r="H11" i="7" s="1"/>
  <c r="H7" i="6"/>
  <c r="H6" i="6"/>
  <c r="H5" i="6"/>
  <c r="H8" i="5"/>
  <c r="H7" i="5"/>
  <c r="H6" i="5"/>
  <c r="H5" i="5"/>
  <c r="H11" i="5" s="1"/>
  <c r="H8" i="4"/>
  <c r="H7" i="4"/>
  <c r="H6" i="4"/>
  <c r="H5" i="4"/>
  <c r="H10" i="4" s="1"/>
  <c r="H10" i="3"/>
  <c r="H8" i="3"/>
  <c r="H11" i="3" s="1"/>
  <c r="D11" i="3" s="1"/>
  <c r="H7" i="3"/>
  <c r="H6" i="3"/>
  <c r="H5" i="3"/>
  <c r="H7" i="2"/>
  <c r="H6" i="2"/>
  <c r="H5" i="2"/>
  <c r="H10" i="2" s="1"/>
  <c r="D10" i="2" s="1"/>
  <c r="F12" i="1"/>
  <c r="E11" i="1"/>
  <c r="H10" i="6" l="1"/>
  <c r="D10" i="6" s="1"/>
  <c r="J24" i="7"/>
  <c r="J23" i="7"/>
  <c r="J22" i="7"/>
  <c r="J21" i="7"/>
  <c r="D11" i="7"/>
  <c r="J20" i="7"/>
  <c r="J19" i="7"/>
  <c r="J18" i="7"/>
  <c r="J17" i="7"/>
  <c r="J28" i="3"/>
  <c r="J24" i="8"/>
  <c r="J23" i="8"/>
  <c r="J22" i="8"/>
  <c r="J21" i="8"/>
  <c r="D11" i="8"/>
  <c r="J20" i="8"/>
  <c r="J19" i="8"/>
  <c r="J18" i="8"/>
  <c r="J17" i="8"/>
  <c r="J24" i="10"/>
  <c r="J23" i="10"/>
  <c r="J22" i="10"/>
  <c r="J21" i="10"/>
  <c r="D11" i="10"/>
  <c r="J20" i="10"/>
  <c r="J19" i="10"/>
  <c r="J18" i="10"/>
  <c r="J17" i="10"/>
  <c r="J24" i="12"/>
  <c r="J23" i="12"/>
  <c r="J22" i="12"/>
  <c r="J21" i="12"/>
  <c r="D11" i="12"/>
  <c r="J20" i="12"/>
  <c r="J19" i="12"/>
  <c r="J18" i="12"/>
  <c r="J17" i="12"/>
  <c r="H12" i="12" s="1"/>
  <c r="D12" i="12" s="1"/>
  <c r="C29" i="1" s="1"/>
  <c r="J24" i="9"/>
  <c r="J23" i="9"/>
  <c r="J22" i="9"/>
  <c r="J21" i="9"/>
  <c r="D11" i="9"/>
  <c r="J20" i="9"/>
  <c r="J19" i="9"/>
  <c r="J18" i="9"/>
  <c r="J17" i="9"/>
  <c r="J24" i="11"/>
  <c r="J23" i="11"/>
  <c r="J22" i="11"/>
  <c r="J21" i="11"/>
  <c r="D11" i="11"/>
  <c r="J20" i="11"/>
  <c r="J19" i="11"/>
  <c r="J18" i="11"/>
  <c r="J17" i="11"/>
  <c r="J22" i="5"/>
  <c r="J21" i="5"/>
  <c r="D11" i="5"/>
  <c r="J20" i="5"/>
  <c r="J19" i="5"/>
  <c r="J18" i="5"/>
  <c r="J17" i="5"/>
  <c r="J24" i="5"/>
  <c r="J23" i="5"/>
  <c r="J19" i="4"/>
  <c r="J22" i="4"/>
  <c r="J20" i="3"/>
  <c r="J29" i="3"/>
  <c r="J21" i="3"/>
  <c r="J30" i="3"/>
  <c r="H11" i="4"/>
  <c r="D11" i="4" s="1"/>
  <c r="J22" i="3"/>
  <c r="J31" i="3"/>
  <c r="J23" i="3"/>
  <c r="H9" i="2"/>
  <c r="J24" i="3"/>
  <c r="J17" i="3"/>
  <c r="J26" i="3"/>
  <c r="H9" i="6"/>
  <c r="J18" i="3"/>
  <c r="J27" i="3"/>
  <c r="J19" i="3"/>
  <c r="J31" i="4" l="1"/>
  <c r="J23" i="4"/>
  <c r="J21" i="4"/>
  <c r="J18" i="4"/>
  <c r="H12" i="11"/>
  <c r="D12" i="11" s="1"/>
  <c r="C28" i="1" s="1"/>
  <c r="E28" i="1" s="1"/>
  <c r="J22" i="6"/>
  <c r="J21" i="6"/>
  <c r="J20" i="6"/>
  <c r="J19" i="6"/>
  <c r="J18" i="6"/>
  <c r="J17" i="6"/>
  <c r="H12" i="10"/>
  <c r="D12" i="10" s="1"/>
  <c r="C27" i="1" s="1"/>
  <c r="J30" i="4"/>
  <c r="J27" i="4"/>
  <c r="H12" i="5"/>
  <c r="D12" i="5" s="1"/>
  <c r="C18" i="1" s="1"/>
  <c r="H12" i="9"/>
  <c r="D12" i="9" s="1"/>
  <c r="C24" i="1" s="1"/>
  <c r="E24" i="1" s="1"/>
  <c r="J28" i="4"/>
  <c r="J20" i="4"/>
  <c r="H12" i="8"/>
  <c r="D12" i="8" s="1"/>
  <c r="C23" i="1" s="1"/>
  <c r="E23" i="1" s="1"/>
  <c r="J29" i="4"/>
  <c r="J17" i="4"/>
  <c r="H12" i="3"/>
  <c r="D12" i="3" s="1"/>
  <c r="C14" i="1" s="1"/>
  <c r="E14" i="1" s="1"/>
  <c r="J24" i="4"/>
  <c r="J24" i="2"/>
  <c r="J22" i="2"/>
  <c r="J21" i="2"/>
  <c r="J20" i="2"/>
  <c r="J28" i="2"/>
  <c r="J19" i="2"/>
  <c r="J27" i="2"/>
  <c r="J18" i="2"/>
  <c r="J26" i="2"/>
  <c r="J17" i="2"/>
  <c r="J25" i="2"/>
  <c r="J26" i="4"/>
  <c r="H12" i="7"/>
  <c r="D12" i="7" s="1"/>
  <c r="C22" i="1" s="1"/>
  <c r="H12" i="4" l="1"/>
  <c r="D12" i="4" s="1"/>
  <c r="C15" i="1" s="1"/>
  <c r="E15" i="1" s="1"/>
  <c r="F30" i="1"/>
  <c r="E27" i="1"/>
  <c r="E18" i="1"/>
  <c r="F25" i="1"/>
  <c r="E22" i="1"/>
  <c r="H11" i="6"/>
  <c r="D11" i="6" s="1"/>
  <c r="C19" i="1" s="1"/>
  <c r="E19" i="1" s="1"/>
  <c r="H11" i="2"/>
  <c r="D11" i="2" s="1"/>
  <c r="C13" i="1" s="1"/>
  <c r="F20" i="1" l="1"/>
  <c r="F16" i="1"/>
  <c r="E13" i="1"/>
  <c r="E31" i="1" s="1"/>
  <c r="F31" i="1" l="1"/>
  <c r="C31" i="1" s="1"/>
</calcChain>
</file>

<file path=xl/comments1.xml><?xml version="1.0" encoding="utf-8"?>
<comments xmlns="http://schemas.openxmlformats.org/spreadsheetml/2006/main">
  <authors>
    <author/>
  </authors>
  <commentList>
    <comment ref="G3" authorId="0" shapeId="0">
      <text>
        <r>
          <rPr>
            <sz val="11"/>
            <color theme="1"/>
            <rFont val="Calibri"/>
            <scheme val="minor"/>
          </rPr>
          <t>======
ID#AAAAcCstkd8
Andrew Byerley    (2022-07-28 23:01:47)
Including a link to the Criterion 1.3 evidence guide here, in case it is helpful for the questions you had earlier today.</t>
        </r>
      </text>
    </comment>
  </commentList>
  <extLst>
    <ext xmlns:r="http://schemas.openxmlformats.org/officeDocument/2006/relationships" uri="GoogleSheetsCustomDataVersion1">
      <go:sheetsCustomData xmlns:go="http://customooxmlschemas.google.com/" r:id="rId1" roundtripDataSignature="AMtx7mjKGmtmSHDPvjQZJ1owOrQll0JTBg=="/>
    </ext>
  </extLst>
</comments>
</file>

<file path=xl/sharedStrings.xml><?xml version="1.0" encoding="utf-8"?>
<sst xmlns="http://schemas.openxmlformats.org/spreadsheetml/2006/main" count="454" uniqueCount="309">
  <si>
    <t>Oregon Instructional Material Evaluation Tool (OR-IMET) Summary</t>
  </si>
  <si>
    <t>Mathematics (2023-2030)</t>
  </si>
  <si>
    <t>Overall Rating</t>
  </si>
  <si>
    <t>Publisher:</t>
  </si>
  <si>
    <t>Big Ideas Learning</t>
  </si>
  <si>
    <t>Title:</t>
  </si>
  <si>
    <t>Big Ideas</t>
  </si>
  <si>
    <t>Publishing Date:</t>
  </si>
  <si>
    <t>Category</t>
  </si>
  <si>
    <t>HS Third-Credit (+1)</t>
  </si>
  <si>
    <t>Review Date:</t>
  </si>
  <si>
    <t>7.28.22</t>
  </si>
  <si>
    <t>Legal Requirements</t>
  </si>
  <si>
    <t>Yes</t>
  </si>
  <si>
    <t>Part 1: Oregon Mathematics Baseline Criteria</t>
  </si>
  <si>
    <t>Rating</t>
  </si>
  <si>
    <t xml:space="preserve">Criterion 1.1 Alignment </t>
  </si>
  <si>
    <t xml:space="preserve">Criterion 1.2 Rigor &amp; Communication </t>
  </si>
  <si>
    <t>Criterion 1.3 Cognitive Challenge</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</si>
  <si>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</si>
  <si>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</si>
  <si>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</si>
  <si>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</si>
  <si>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</si>
  <si>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</si>
  <si>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Criterion 3.3 Digital Learning Design Elements</t>
  </si>
  <si>
    <t>Part 4: Assessment Criteria</t>
  </si>
  <si>
    <t>Criterion 4.1 Formative Assessment Process</t>
  </si>
  <si>
    <t>Criterion 4.2 Performance Assessments</t>
  </si>
  <si>
    <t>Criterion 4.3 Integrated Assessment System*</t>
  </si>
  <si>
    <t>*This criterion is not required. Quality indicators are provided for evaluation if an integrated assessment system is present.</t>
  </si>
  <si>
    <t>1.1: Alignment</t>
  </si>
  <si>
    <t xml:space="preserve">Aligned materials in Mathematics strongly reflect the focus of the Oregon Standards, and connect major topics across and within grades and/or courses.  When applicable, content from earlier or later grade-levels is clearly identified and differentiable from grade-level content.
</t>
  </si>
  <si>
    <t>Metric</t>
  </si>
  <si>
    <t>Score</t>
  </si>
  <si>
    <t>2 points</t>
  </si>
  <si>
    <t>1 point</t>
  </si>
  <si>
    <t>0 points</t>
  </si>
  <si>
    <t xml:space="preserve">Comments </t>
  </si>
  <si>
    <r>
      <rPr>
        <b/>
        <sz val="11"/>
        <color theme="1"/>
        <rFont val="Arial"/>
      </rPr>
      <t xml:space="preserve">1.1.1 Focus </t>
    </r>
    <r>
      <rPr>
        <sz val="11"/>
        <color theme="1"/>
        <rFont val="Arial"/>
      </rPr>
      <t xml:space="preserve">
Materials either deepen Oregon high school core content and/or include specialized content that aligns with a given pathway leading to college and career
readiness.
</t>
    </r>
  </si>
  <si>
    <t>2: Meets expectations</t>
  </si>
  <si>
    <t>Materials present opportunities for all students to meet the full intent of grade-level standards.
AND
The teachers’ materials provide guidance on both of the following:
 -Materials include guidance for students needing additional support to engage in grade-level content
 -Materials provide guidance on optional extension options to challenge students and deepen their understanding of grade-level content.</t>
  </si>
  <si>
    <t>Materials present opportunities for  all students to meet the full intent of grade-level standards.
AND
The teachers’ materials provide guidance on at least one of the following
-Materials include guidance for students needing additional support to engage in grade-level content 
-Materials provide guidance on optional extension options to challenge students and deepen their understanding of grade-level content</t>
  </si>
  <si>
    <t>Materials do not include opportunities for all students to meet the full intent of grade-level standards.
OR
Materials do not include activities that either have differentiation suggestions to engage students for students needing additional support or extension options to challenge students.</t>
  </si>
  <si>
    <r>
      <rPr>
        <b/>
        <sz val="11"/>
        <color theme="1"/>
        <rFont val="Arial"/>
      </rPr>
      <t>1.1.2 Coherence</t>
    </r>
    <r>
      <rPr>
        <sz val="11"/>
        <color theme="1"/>
        <rFont val="Arial"/>
      </rPr>
      <t xml:space="preserve">
Materials include learning objectives that connect core high school content to given student college and career pathways. Courses can be reasonably completed within a planned semester, term, or school
year with little to no modification.</t>
    </r>
  </si>
  <si>
    <t xml:space="preserve">The majority of instructional time (at least 50%), when implemented as designed, addresses the major content of the grade.
AND
The teachers’ materials provide guidance on both of the following:
-Multiple within-grade connections between supporting and major work enhance focus on major work.
-Materials connect grade-level content across grade-levels within identified reasoning progressions in Oregon standards. 
</t>
  </si>
  <si>
    <t xml:space="preserve">The majority of instructional time (at least 50%), when implemented as designed, addresses the major content of the grade.
AND
The teachers’ materials provide guidance on at least one of the following:
-Multiple within-grade connections between supporting and major work enhance focus on major work.
-Materials connect grade-level content across grade-levels within identified reasoning progressions in Oregon standards. 
</t>
  </si>
  <si>
    <t xml:space="preserve">Less than 50% of instructional time, when implemented as designed, addresses the major content of the grade.
OR
Materials do not include either  connections to major work within grade-level content or connections across grades within reasoning progressions in Oregon standards.
</t>
  </si>
  <si>
    <r>
      <rPr>
        <b/>
        <sz val="11"/>
        <color theme="1"/>
        <rFont val="Arial"/>
      </rPr>
      <t>1.1.3 Math Practices</t>
    </r>
    <r>
      <rPr>
        <sz val="11"/>
        <color theme="1"/>
        <rFont val="Arial"/>
      </rPr>
      <t xml:space="preserve">
Materials explicitly align to and support the Standards for Mathematical Practice through regular and authentic engagement opportunities for students.
</t>
    </r>
  </si>
  <si>
    <t>1: Partially meets expectations</t>
  </si>
  <si>
    <t>The Standards for Mathematical Practice (MPs) are identified and connected to grade-level mathematical content.
AND
Materials present opportunities for students to both learn and independently demonstrate each of the MPs.</t>
  </si>
  <si>
    <t>The Standards for Mathematical Practice (MPs) are identified and connected to grade-level mathematical content.
OR
Materials present opportunities for students to both learn and independently demonstrate each of the MPs.</t>
  </si>
  <si>
    <t>The Standards for Mathematical Practice (MPs) are not identified and connected to grade-level mathematical content.
AND
Materials do not present opportunities for students to learn and independently demonstrate each of the MPs.</t>
  </si>
  <si>
    <t>Opportunities to address the Standards for Mathematical Practices (MP) are consistently identified.  See Example:  TE page x-xiii.  Opportunities are avaialble for students to learn about each MP in a basic form of identification. See Example: Chapter 7 TE page 353.  There is limited opportunity for students to demonstrate each of the MP's.  See Example Chapter 7 TE page 353 Math Practices and Laurie's Note.  The attempt to embed MP's in the material does not reach the full intent of the MP's.   There are some examples MP connections that reach the full intent.  See example Chapter 7 TE/SE page 395 Math Practices #1-3 connected to MP 2 Reason, where students consider units and attend to the meaning of quantities.  However the Teacher Guidance serves as an answer key rather than guidance in eliciting student evidence of MP 2. Most MP connections are misleading in the curricular materials because it does not develop the MP's as intended.  See Example(s):  Chapter 7 SE page 384 #52.  This tasks is labeled as connected to MP 7 Structure, however the task only asks students to solve an equation for b.  The task does NOT provide opportunities for students to; make generalizations from patters, explain structure or analyze to look for more than one approach.  Example: Chapter 7 SE and TE page 385/T-385 Teacher Guidance and student facing question.  The student question is labeled as connected to MP 8 Repeated Reasoning by asking why it is important to check your answer.  The teacher guidance does not address this student facing question to provide guidance.  This question does not prompt students to generalize, work with an algorithm or evaluate reasonablenss as MP 8 intends.  Further in this section, the teacher guidance suggests a connection to MP 1 Make Sense by noting two possible student strategies for solving the Explore.  The guidance is limited in how a teacher would effectively use multiple student strategies to teach MP 1.  Example: Chapter 7 SE/TE page 397 Performance Task. This task is connected to MP 4 Model as it prompts students to research costs and create models for a business.  This example addresses part of the MP by modeling a situation with a function and graph as well as describing the relationships in the quantities.  However, the task is not written to elicit student evidence of describing what they do with the model, describe how it relates to the problem, or check to see if the model makes sense.  Further, the Teacher Edition does not provide guidance in connecting the task to MP 4 and the scoring rubric provided evaluates answers rather than student thinking.  The task and teacher guidance focus on describing the relationship between quantities rather than how the model relates to the situation.</t>
  </si>
  <si>
    <t>Meets Expectations (5-6 points)     Partially Meets Expectations (3-4 points)     Does Not Meet Expectations (0-2 points)</t>
  </si>
  <si>
    <t>Rating for 1.1: Alignment</t>
  </si>
  <si>
    <t xml:space="preserve">Point Total: </t>
  </si>
  <si>
    <t>Criterion Score</t>
  </si>
  <si>
    <t>Final Comments for 1.1: Alignment</t>
  </si>
  <si>
    <t>This program meets expectation for the alignment metric. Some things that showed up as mathematical practices appeared to be misleading. See comments for 1.1.3 in comment section. The attempt to embed MP's in the material does not reach the full intent of the MP's.   There are some examples MP connections that reach the full intent.</t>
  </si>
  <si>
    <t>1.2 Rigor &amp; Communication</t>
  </si>
  <si>
    <t>Materials reflect grade-level and/or course expectations by giving students opportunities to communicate reasoning as well as attend to the balance of rigor across developing conceptual understanding, procedural fluency, and engaging applications.</t>
  </si>
  <si>
    <r>
      <rPr>
        <b/>
        <sz val="11"/>
        <color theme="1"/>
        <rFont val="Arial"/>
      </rPr>
      <t>1.2.1 Conceptual Understanding</t>
    </r>
    <r>
      <rPr>
        <sz val="11"/>
        <color theme="1"/>
        <rFont val="Arial"/>
      </rPr>
      <t xml:space="preserve">
Materials include opportunities for
students to develop comprehension of mathematical concepts, operations, and
relations to understand math as an integrated whole.</t>
    </r>
  </si>
  <si>
    <t>Materials include instructional support for teachers to develop conceptual understanding throughout the grade-level.
AND
Materials provide opportunities for students to independently demonstrate conceptual understanding throughout the grade-level.</t>
  </si>
  <si>
    <t>Materials include instructional support for teachers to develop conceptual understanding throughout the grade-level.
OR
Materials provide opportunities for students to independently demonstrate conceptual understanding throughout the grade-level.</t>
  </si>
  <si>
    <t>Materials do not provide instructional support for teachers to develop conceptual understanding throughout the grade-level.
AND
Materials do not provide opportunities for students to independently demonstrate conceptual understanding throughout the grade-level.</t>
  </si>
  <si>
    <t>not explicit on how to access prerequisite concepts and how to help students develop understanding. Does not appear to be balanced to this regard.</t>
  </si>
  <si>
    <r>
      <rPr>
        <b/>
        <sz val="11"/>
        <color theme="1"/>
        <rFont val="Arial"/>
      </rPr>
      <t xml:space="preserve">1.2.2 Procedural Fluency </t>
    </r>
    <r>
      <rPr>
        <sz val="11"/>
        <color theme="1"/>
        <rFont val="Arial"/>
      </rPr>
      <t xml:space="preserve">
Materials include opportunities for students to develop skills in carrying out procedures flexibly, accurately, efficiently, and with technology when appropriate.
</t>
    </r>
  </si>
  <si>
    <t>Materials include instructional support for teachers to develop procedural skills and fluency throughout the grade-level.
AND
Materials provide opportunities for students to independently demonstrate procedural skills and fluency throughout the grade-level.</t>
  </si>
  <si>
    <t>Materials include instructional support for teachers to develop procedural skills and fluency throughout the grade-level.
OR
Materials provide opportunities for students to independently demonstrate procedural skills and fluency throughout the grade-level.</t>
  </si>
  <si>
    <t>Materials do not include instructional support for teachers to develop procedural skills and fluency throughout the grade-level.
AND
Materials do not provide opportunities for students to independently demonstrate procedural skills and fluency throughout the grade-level.</t>
  </si>
  <si>
    <t xml:space="preserve"> </t>
  </si>
  <si>
    <r>
      <rPr>
        <b/>
        <sz val="11"/>
        <color theme="1"/>
        <rFont val="Arial"/>
      </rPr>
      <t xml:space="preserve">1.2.3 Application </t>
    </r>
    <r>
      <rPr>
        <sz val="11"/>
        <color theme="1"/>
        <rFont val="Arial"/>
      </rPr>
      <t xml:space="preserve">
Materials include meaningful contexts for students to apply and build important conceptual understanding and procedural skills through the mathematical modeling
process that have meaning to students and allow multiple pathways to a solution(s).
</t>
    </r>
  </si>
  <si>
    <t>Materials provide both routine and non-routine applications of mathematics throughout the grade-level.
AND
Materials provide opportunities for students to extend or personalize applications throughout the grade-level.</t>
  </si>
  <si>
    <t>Materials provide either routine or non-routine applications of mathematics throughout the grade-level.
OR
Materials provide opportunities for students to extend or personalize applications throughout the grade-level.</t>
  </si>
  <si>
    <t>Materials do not provide either routine or non-routine applications of mathematics throughout the grade-level.
AND
Materials do not provide opportunities for students to extend or personalize applications throughout the grade-level</t>
  </si>
  <si>
    <r>
      <rPr>
        <b/>
        <sz val="11"/>
        <color theme="1"/>
        <rFont val="Arial"/>
      </rPr>
      <t xml:space="preserve">1.2.4 Communication </t>
    </r>
    <r>
      <rPr>
        <sz val="11"/>
        <color theme="1"/>
        <rFont val="Arial"/>
      </rPr>
      <t xml:space="preserve">
Materials include opportunities for students to communicate thinking, reflection, explanation, comparison, and justification, about and with mathematics in varied ways; including with words, data visualizations and numbers.
</t>
    </r>
  </si>
  <si>
    <t xml:space="preserve">Materials include instructional strategies for teachers to support communication of student thinking in all of the following areas with mathematics: 
-reflection 
-explanation
-comparison 
-justification 
AND
Materials provide opportunities for students to share their thinking in varied ways, including with words, data visualizations and/or numbers. </t>
  </si>
  <si>
    <t xml:space="preserve">Materials include instructional strategies for teachers to support communication of student thinking in two or three of the following areas with mathematics: 
-reflection 
-explanation 
-comparison
-justification
AND
Materials provide opportunities for students to share their thinking in varied ways, including with words, data visualizations and/or numbers. </t>
  </si>
  <si>
    <t xml:space="preserve">Materials do not include instructional strategies for teachers to support students in  communicating, reflecting, explaining, comparing, and/or justifying thinking with mathematics.
OR
Materials do not include opportunities for students to share their thinking in varied ways, including with words, data visualizations and/or numbers. 
</t>
  </si>
  <si>
    <t>There is limited teacher or student guidance in developing math discourse.  Limited opportunities for students to construct and respond to arguments, justify their conclusion and comunnicate to others.  The ELL notes in the TE assist in developing precise language for all students.  Scorers have reservations on a 1:  Materials do not include instructional strategies for teachers to support students in  communicating, reflecting, explaining, comparing, and/or justifying thinking with mathematics.</t>
  </si>
  <si>
    <t>Meets Expectations (7-8 points)     Partially Meets Expectations (4-6 points)     Does Not Meet Expectations (0-3 points)</t>
  </si>
  <si>
    <t>Rating for 1.2 Rigor &amp; Communication</t>
  </si>
  <si>
    <t>Final Comments for 1.2 Rigor &amp; Communication</t>
  </si>
  <si>
    <t>Communication: Could improve by providng more opportunities for students and support for teachers in this area. Opportunities are showing up but they are not strong. It is not explicit how to access prerequisite concepts and how to help students develop understanding. Does not appear to be balanced to this regard. There is limited teacher or student guidance in developing math discourse.  Limited opportunities for students to construct and respond to arguments, justify their conclusion and comunnicate to others.  The ELL notes in the TE assist in developing precise language for all students.</t>
  </si>
  <si>
    <t>1.3 Cognitive Challenge</t>
  </si>
  <si>
    <t>Materials include a variety of cognitively demanding rich tasks which are the center of instruction, that address a variety of cognitive demand levels to deepen student understanding, fluency, and applications of mathematical concepts throughout the course.</t>
  </si>
  <si>
    <r>
      <rPr>
        <sz val="11"/>
        <color theme="1"/>
        <rFont val="Calibri"/>
      </rPr>
      <t xml:space="preserve">The Evidence Guides can provide additional support for each metric. Linking </t>
    </r>
    <r>
      <rPr>
        <u/>
        <sz val="11"/>
        <color rgb="FF1155CC"/>
        <rFont val="Calibri"/>
      </rPr>
      <t>1.3 here</t>
    </r>
    <r>
      <rPr>
        <sz val="11"/>
        <color theme="1"/>
        <rFont val="Calibri"/>
      </rPr>
      <t>.</t>
    </r>
  </si>
  <si>
    <r>
      <rPr>
        <b/>
        <sz val="11"/>
        <color theme="1"/>
        <rFont val="Arial"/>
      </rPr>
      <t>1.3.1  Recall &amp; Reproduction</t>
    </r>
    <r>
      <rPr>
        <sz val="11"/>
        <color theme="1"/>
        <rFont val="Arial"/>
      </rPr>
      <t xml:space="preserve">
Materials include opportunities for  students to recall facts, strategies, concepts, algorithms, and formulas when performing routine procedures. 
</t>
    </r>
  </si>
  <si>
    <t xml:space="preserve">Materials provide teacher support for complex instructional demands including: development of math understanding through the use of facts, strategies, concepts, algorithms, and formulas within instruction.
AND
Materials include opportunities for students to recall facts, strategies, concepts, algorithms, and/or formulas when performing routine procedures. </t>
  </si>
  <si>
    <r>
      <rPr>
        <sz val="11"/>
        <color theme="1"/>
        <rFont val="Calibri"/>
      </rPr>
      <t xml:space="preserve">Materials provide teacher support for complex instructional demands including: development of </t>
    </r>
    <r>
      <rPr>
        <b/>
        <sz val="11"/>
        <color theme="1"/>
        <rFont val="Calibri"/>
      </rPr>
      <t>math understanding through the use of facts, strategies, concepts, algorithms, and/or formulas within instruction.</t>
    </r>
    <r>
      <rPr>
        <sz val="11"/>
        <color theme="1"/>
        <rFont val="Calibri"/>
      </rPr>
      <t xml:space="preserve">
OR
Materials include opportunities for students to recall facts, strategies, concepts, algorithms, and/or formulas when performing routine procedures. </t>
    </r>
  </si>
  <si>
    <t>Materials do not provide teacher support for complex instructional demands including: development of math understanding through the use of facts, strategies, concepts, algorithms, and/or formulas within instruction.
AND
Materials do not include opportunities for students to recall facts, strategies, concepts, algorithms, and/or formulas when performing routine procedures.</t>
  </si>
  <si>
    <t>Content was there OR support was good, but seemed to be lacking both; Video library is not easily accessible; should be within the content</t>
  </si>
  <si>
    <r>
      <rPr>
        <b/>
        <sz val="11"/>
        <color theme="1"/>
        <rFont val="Arial"/>
      </rPr>
      <t>1.3.2 Basic Application &amp; Skills</t>
    </r>
    <r>
      <rPr>
        <sz val="11"/>
        <color theme="1"/>
        <rFont val="Arial"/>
      </rPr>
      <t xml:space="preserve">
Materials include opportunities for students to apply knowledge and skills when solving problems, explaining results, selecting procedures and/or organizing or displaying data. 
</t>
    </r>
  </si>
  <si>
    <t>Materials provide teacher support for complex instructional demands including: development of math understanding through the application of knowledge and skills to solve problems, select procedures, explain results, and/or organize data. 
AND
Materials include opportunities for students to apply knowledge and skills when solving problems, explaining results, selecting procedures and/or organizing or displaying data.</t>
  </si>
  <si>
    <r>
      <rPr>
        <sz val="11"/>
        <color theme="1"/>
        <rFont val="Calibri"/>
      </rPr>
      <t xml:space="preserve">Materials provide teacher support for complex instructional demands including: </t>
    </r>
    <r>
      <rPr>
        <b/>
        <sz val="11"/>
        <color theme="1"/>
        <rFont val="Calibri"/>
      </rPr>
      <t>development of math understanding through the application of knowledge and skills to solve problems, select procedures, explain results, and/or organize data.</t>
    </r>
    <r>
      <rPr>
        <sz val="11"/>
        <color theme="1"/>
        <rFont val="Calibri"/>
      </rPr>
      <t xml:space="preserve">
OR
Materials include opportunities for students to apply knowledge and skills when solving problems, explaining results, selecting procedures and/or organizing or displaying data.</t>
    </r>
  </si>
  <si>
    <t>Materials do not provide teacher support for complex instructional demands including: development of math understanding through the application of knowledge and skills to solve problems, select procedures, explain results, and/or organize data. 
AND
Materials do not include opportunities for students to apply knowledge and skills when solving problems, explaining results, selecting procedures and/or organizing or displaying data.</t>
  </si>
  <si>
    <t>Support for complex instructional demands is lacking;</t>
  </si>
  <si>
    <r>
      <rPr>
        <b/>
        <sz val="11"/>
        <color theme="1"/>
        <rFont val="Arial"/>
      </rPr>
      <t xml:space="preserve">1.3.3 Strategic Thinking </t>
    </r>
    <r>
      <rPr>
        <sz val="11"/>
        <color theme="1"/>
        <rFont val="Arial"/>
      </rPr>
      <t xml:space="preserve">
Materials include opportunities for students to formulate strategies when representing concepts, solving problems and/or analyzing data. 
</t>
    </r>
  </si>
  <si>
    <t>Materials provide teacher support for complex instructional demands including: development of math understanding through formulating strategies, representing concepts, problem solving, and/or analysis of data. 
AND
Materials include opportunities for students to formulate strategies, represent concepts, solving problems, and/or analyzing data.</t>
  </si>
  <si>
    <r>
      <rPr>
        <sz val="11"/>
        <color theme="1"/>
        <rFont val="Calibri"/>
      </rPr>
      <t xml:space="preserve">Materials provide teacher support for complex instructional demands including: </t>
    </r>
    <r>
      <rPr>
        <b/>
        <sz val="11"/>
        <color theme="1"/>
        <rFont val="Calibri"/>
      </rPr>
      <t>development of math understanding through formulating strategies, representing concepts, problem solving, and/or analysis of data.</t>
    </r>
    <r>
      <rPr>
        <sz val="11"/>
        <color theme="1"/>
        <rFont val="Calibri"/>
      </rPr>
      <t xml:space="preserve">
OR
Materials include opportunities for students to formulate strategies, represent concepts, solving problems, and/or analyzing data.
</t>
    </r>
  </si>
  <si>
    <t>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t>
  </si>
  <si>
    <r>
      <rPr>
        <b/>
        <sz val="11"/>
        <color theme="1"/>
        <rFont val="Arial"/>
      </rPr>
      <t>1.3.4 Extended Thinking</t>
    </r>
    <r>
      <rPr>
        <sz val="11"/>
        <color theme="1"/>
        <rFont val="Arial"/>
      </rPr>
      <t xml:space="preserve">
Materials include opportunities for  students to extend mathematical reasoning when investigating scenarios, researching topics, solving problems, processing multiple conditions, as well as utilizing non-routine manipulations across multiple disciplines, and/or reasoning with data.
</t>
    </r>
  </si>
  <si>
    <t xml:space="preserve">Materials provide teacher support for complex instructional demands including: carrying out investigations, research, interdisciplinary, non-routine tasks, and/or reasoning with data. 
AND
Materials include opportunities for students to extend mathematical reasoning when investigating authentic scenarios, carrying out research, processing multiple conditions, engagement in non-routine tasks, and/or reasoning with data. </t>
  </si>
  <si>
    <t xml:space="preserve">Materials provide teacher support for complex instructional demands including: carrying out investigations, research, interdisciplinary, non-routine tasks, and/or reasoning with data. 
OR
Materials include opportunities for students to extend mathematical reasoning when investigating authentic scenarios, carrying out research, processing multiple conditions, engagement in non-routine tasks, and/or reasoning with data. </t>
  </si>
  <si>
    <t xml:space="preserve">Materials do not provide teacher support for complex instructional demands including: carrying out investigations, research, interdisciplinary, non-routine tasks, and/or reasoning with data. 
AND
Materials do not include opportunities for students to extend mathematical reasoning when investigating authentic scenarios, carrying out research, processing multiple conditions, engagement in non-routine tasks, and/or reasoning with data. </t>
  </si>
  <si>
    <t>Rating for 1.3 Cognitive Challenge</t>
  </si>
  <si>
    <t>Final Comments for 1.3 Cognitive Challenge</t>
  </si>
  <si>
    <t>Support for complex instruction is lacking in all areas; it is present but somewhat ambiguous.  Materials do not provide teacher support for complex instructional demands including: development of math understanding through the application of knowledge and skills to solve problems, select procedures, explain results, and/or organize data. Suggestions to provide teacher support using NCTM best practices and process standards.  The text primarily encoruages direct instruction practices.</t>
  </si>
  <si>
    <t>Part 2: Equitable Student Engagement and Cultural Pedagogy</t>
  </si>
  <si>
    <t>2.1: Engagement &amp; Motivation</t>
  </si>
  <si>
    <t xml:space="preserve">Materials give students opportunities for choice in their tasks, and rigor is maintained across all options. Materials should focus on relevant topics, authentic contexts, and experiences; and give students the opportunity to make connections with their goals, interests, and values. </t>
  </si>
  <si>
    <r>
      <rPr>
        <b/>
        <sz val="11"/>
        <color theme="1"/>
        <rFont val="Arial"/>
      </rPr>
      <t>2.1.1 Relevance</t>
    </r>
    <r>
      <rPr>
        <sz val="11"/>
        <color theme="1"/>
        <rFont val="Arial"/>
      </rPr>
      <t xml:space="preserve">
Materials include relevant topics of student interest and strategic access to authentic contexts and tools that give students the freedom to make connections to their experiences, goals, and interests; as well as supporting the value of math as a sensible, useful, and worthwhile subject.</t>
    </r>
  </si>
  <si>
    <t>Materials include opportunities to share mathematics in ways that reflect a variety of student interests, cultures, and communities. 
AND
Materials offer opportunities for students to bring their ideas, experiences, and opinions into the work they do.</t>
  </si>
  <si>
    <t>Materials include opportunities to share mathematics in ways that reflect a variety of student interests, identities, cultures, and communities. 
OR
Materials offer opportunities for students to bring their ideas, experiences, and opinions into the work they do.</t>
  </si>
  <si>
    <t>Materials do not provide opportunities to share mathematics in ways that reflect a variety of student interests and communities. 
AND
Materials do not include opportunities for students to bring their ideas, experiences, and opinions into the work they do.</t>
  </si>
  <si>
    <t>Lacking culture and community; Explore ways for studnets to bring in their interests. May take some front loading</t>
  </si>
  <si>
    <r>
      <rPr>
        <b/>
        <sz val="11"/>
        <color theme="1"/>
        <rFont val="Arial"/>
      </rPr>
      <t>2.1.2 Student Choice</t>
    </r>
    <r>
      <rPr>
        <sz val="11"/>
        <color theme="1"/>
        <rFont val="Arial"/>
      </rPr>
      <t xml:space="preserve">
Materials provide students with appropriate choices within each grade-level, or course, in one or more of the following areas: content, product, process, or mathematical tool.
</t>
    </r>
  </si>
  <si>
    <t>Materials collectively include tasks where students have choice within assignments in all of the following areas: content, product, process, or tools.  
AND
Materials maintain rigor across all options, and there are not perceived “lesser” options that reinforce tracking practices.</t>
  </si>
  <si>
    <t>Materials collectively include tasks where students have choice within assignments in at least one of the following areas: content, product, process, or tools.  
OR
Materials maintain rigor across all options, and there are not perceived “lesser” options that reinforce tracking practices.</t>
  </si>
  <si>
    <t>Materials do not include tasks where students have choice within assignments in the following areas: content, product, process, or tools.  
AND
Materials do not maintain rigor across all options with choices that may be perceived as “lesser” options that reinforce tracking practices.</t>
  </si>
  <si>
    <t>This was my comment for giving a 1: Attempts to use "you" and "you're friend" do not adequately address the need to reflect a variety of interests, identities, cultures and communities. Context themes in notes.</t>
  </si>
  <si>
    <r>
      <rPr>
        <b/>
        <sz val="11"/>
        <color theme="1"/>
        <rFont val="Arial"/>
      </rPr>
      <t xml:space="preserve">2.1.3 Collaborative Learning </t>
    </r>
    <r>
      <rPr>
        <sz val="11"/>
        <color theme="1"/>
        <rFont val="Arial"/>
      </rPr>
      <t xml:space="preserve">
Materials include tasks that provide students opportunities to engage in the process of learning collaboratively, as well as opportunities to express their learning individually. </t>
    </r>
  </si>
  <si>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</si>
  <si>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 xml:space="preserve">Materials provide opportunities for teachers to use a variety of grouping strategies including whole group, small group, and/or individual instruction to support interaction among students.
OR
Materials provide guidance for the teacher on how and when to use specific grouping strategies to support collaborative learning. </t>
  </si>
  <si>
    <t xml:space="preserve">Materials do not provide opportunities for teachers to use a variety of grouping strategies to support interaction among students.
AND
Materials do not provide  guidance for the teacher on how and when to use specific grouping strategies to support collaborative learning. </t>
  </si>
  <si>
    <t xml:space="preserve">Throughout the course, students are encouraged to discuss, listen, and justify their thinking with others.  However, there is limited support for structuring collaborative learning.  Grouping strategies focus on grouping by ability.
</t>
  </si>
  <si>
    <r>
      <rPr>
        <b/>
        <sz val="11"/>
        <color theme="1"/>
        <rFont val="Arial"/>
      </rPr>
      <t xml:space="preserve">2.1.4 Individual Student Adaptability </t>
    </r>
    <r>
      <rPr>
        <sz val="11"/>
        <color theme="1"/>
        <rFont val="Arial"/>
      </rPr>
      <t xml:space="preserve">
Materials include instructional strategies for supporting unfinished learning from prior grade-levels and extensions for students who are ready to deepen their understanding of grade level content.</t>
    </r>
  </si>
  <si>
    <t xml:space="preserve">Materials include instructional strategies that address unfinished learning from prior grade-levels, including scaffolding strategies to support students as they work toward independence.
AND
Materials include extensions for students who are ready to deepen their understanding of grade level content. </t>
  </si>
  <si>
    <t xml:space="preserve">Materials include instructional strategies that address unfinished learning from prior grade-levels, including scaffolding strategies to support students as they work toward independence.
OR
Materials include extensions for students who are ready to deepen their understanding of grade level content. </t>
  </si>
  <si>
    <t xml:space="preserve">Materials do not include instructional strategies that address unfinished learning from prior grade-levels.
AND
Materials do not include extensions for students who are ready to deepen their understanding of grade level content.
</t>
  </si>
  <si>
    <t>Focus on struggling learner, but not extension; Both opportunities exist, but opportunities need to be strengthened; Focus on online work which compromises student opportunities; Guidance is lacking;</t>
  </si>
  <si>
    <t>Meets Expectations (7-8 points)     Partially Meets Expectations (5-6 points)     Does Not Meet Expectations (0-4 points)</t>
  </si>
  <si>
    <t>Rating for 2.1: Engagement &amp; Motivation</t>
  </si>
  <si>
    <t>Final Comments for 2.1: Engagement &amp; Motivation</t>
  </si>
  <si>
    <t xml:space="preserve">Material is lacking for communities and culture and the problems that focus on student interests may or may not be of interest to students. The choice in tools for students to solve problems is limited to very few. Group communication was supported and there are opportunities for group work. The support for teachers to establish grouping strategies was not present in the material to help students bring in collaborative learning into the classroom. Groupings seem to perpetuate tracking by grouping by ability rather than for the purpose of collaboration. Materials did have tips or strategies for struggling students and extensions but all resources that supported those were online, making them potentially inaccessible for students depending on their access to technology in the classroom and at home. </t>
  </si>
  <si>
    <t>2.2: Culturally Responsive Instructional Support</t>
  </si>
  <si>
    <t xml:space="preserve">Culturally responsive instruction refers to the explicit recognition and incorporation of multiple forms of cultural knowledge, experience, and ways of being and knowing for students in mathematics teaching, learning and assessment. </t>
  </si>
  <si>
    <r>
      <rPr>
        <b/>
        <sz val="11"/>
        <color theme="1"/>
        <rFont val="Arial"/>
      </rPr>
      <t>2.2.1 Asset-Based Perspective</t>
    </r>
    <r>
      <rPr>
        <sz val="11"/>
        <color theme="1"/>
        <rFont val="Arial"/>
      </rPr>
      <t xml:space="preserve">
Materials identify, value, and maintain a high commitment to student experiences from their home and communities that can be leveraged as resources for mathematics teaching and learning.</t>
    </r>
  </si>
  <si>
    <t>The materials include texts, images, and applications within assignments that recognize and leverage expertise of communities of color with a range of racialized experiences into math lessons.
AND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</si>
  <si>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The materials acknowledge the expertise of diverse communities by including texts, images, and assignments that allow students to learn and connect  their everyday experiences to math lessons.
OR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</si>
  <si>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The materials do not acknowledge the expertise of diverse communities or the everyday users of math.
AND
There is no guidance about connecting the curriculum to students’ lives.</t>
  </si>
  <si>
    <r>
      <rPr>
        <b/>
        <sz val="11"/>
        <color theme="1"/>
        <rFont val="Arial"/>
      </rPr>
      <t>2.2.2 Frames of Reference</t>
    </r>
    <r>
      <rPr>
        <sz val="11"/>
        <color theme="1"/>
        <rFont val="Arial"/>
      </rPr>
      <t xml:space="preserve">
Materials utilize multiple frames of reference for developing and demonstrating mathematics competence that correspond to a variety of cultural perspectives and experiences.</t>
    </r>
  </si>
  <si>
    <t>The curriculum does not include harmful biases, stereotypes, or positioning of marginalized communities (BIPOC, women, LGBTQ+, etc) 
AND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</si>
  <si>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does not include harmful biases, stereotypes, or positioning of marginalized communities (BIPOC, women, LGBTQ+, etc) 
OR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</si>
  <si>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includes harmful biases, stereotypes, or positioning of marginalized communities (BIPOC, women, LGBTQ+, etc).
OR
The curriculum does not provide opportunities to challenge dominant knowledge of math systems in any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</si>
  <si>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r>
      <rPr>
        <b/>
        <sz val="11"/>
        <color theme="1"/>
        <rFont val="Arial"/>
      </rPr>
      <t>2.2.3 Inclusive Cultural Views</t>
    </r>
    <r>
      <rPr>
        <sz val="11"/>
        <color theme="1"/>
        <rFont val="Arial"/>
      </rPr>
      <t xml:space="preserve">
Materials include pathways to math competence that leverage cultural perspectives that affirm student identities and reflect knowledge of students' background experiences and social realities.</t>
    </r>
  </si>
  <si>
    <t xml:space="preserve">0: Does not meet the expectations </t>
  </si>
  <si>
    <t xml:space="preserve">Materials include instructional strategies to engage diverse learners using culturally responsive practices. 
AND
Materials include resources for teachers to include knowledge of students' background experiences and social realities into instruction. </t>
  </si>
  <si>
    <t>Materials include instructional strategies to engage diverse learners using culturally responsive practices.
OR
Materials include resources for teachers to include knowledge of students' background experiences and social realities into instruction.</t>
  </si>
  <si>
    <t>Materials do not include guidance on engaging diverse learners using culturally responsive instructional practices. 
AND
Materials do not include resources for teachers to include knowledge of students' background experiences and social realities into instruction.</t>
  </si>
  <si>
    <t>Meets Expectations (5-6 points)     Partially Meets Expectations (4 points)     Does Not Meet Expectations (0-3 points)</t>
  </si>
  <si>
    <t>Rating for 2.2: Culturally Responsive Instructional Support</t>
  </si>
  <si>
    <t>Final Comments for 2.2: Culturally Responsive Instructional Support</t>
  </si>
  <si>
    <t>Part 3: Technical Usability</t>
  </si>
  <si>
    <t>3.1: Supports for Teachers</t>
  </si>
  <si>
    <t>The materials include opportunities for teachers to effectively plan and utilize materials with integrity and to further develop their own understanding of the content.</t>
  </si>
  <si>
    <r>
      <rPr>
        <b/>
        <sz val="11"/>
        <color theme="1"/>
        <rFont val="Arial"/>
      </rPr>
      <t>3.1.1 Supporting Guidance</t>
    </r>
    <r>
      <rPr>
        <sz val="11"/>
        <color theme="1"/>
        <rFont val="Arial"/>
      </rPr>
      <t xml:space="preserve">
Materials provide teacher guidance with useful annotations and suggestions for how to enact the student materials, concrete materials and visual models, and ancillary materials, with specific attention to engaging students to guide their mathematical development.</t>
    </r>
  </si>
  <si>
    <t>Materials provide course and unit level supporting guidance for teachers that assist in presenting the student and ancillary materials with fidelity.
AND
Materials provide supporting guidance within lessons, such as annotations or suggestions, that provide additional information within the context of the specific lesson objectives.</t>
  </si>
  <si>
    <t>Materials provide course and unit level supporting guidance for teachers that assist in presenting the student and ancillary materials with fidelity.
OR
Materials provide supporting guidance within lessons, such as annotations or suggestions, that provide additional information within the context of the specific lesson objectives.</t>
  </si>
  <si>
    <t>Materials do not provide course and unit level supporting guidance for teachers that assist in presenting the student and ancillary materials with fidelity.
AND
Materials do not provide supporting guidance within lessons, such as annotations or suggestions, that provide additional information within the context of the specific lesson objectives.</t>
  </si>
  <si>
    <t>Updated research would be helpful, especially for instructional practice;</t>
  </si>
  <si>
    <r>
      <rPr>
        <b/>
        <sz val="11"/>
        <color theme="1"/>
        <rFont val="Arial"/>
      </rPr>
      <t>3.1.2 Math Knowledge for Teaching</t>
    </r>
    <r>
      <rPr>
        <sz val="11"/>
        <color theme="1"/>
        <rFont val="Arial"/>
      </rPr>
      <t xml:space="preserve">
Materials contain adult-level explanations and examples of the more complex grade or course-level concepts from previous courses, and beyond the current course, so that teachers can improve their own knowledge of the subject.
</t>
    </r>
  </si>
  <si>
    <r>
      <rPr>
        <sz val="11"/>
        <color theme="1"/>
        <rFont val="Calibri"/>
      </rPr>
      <t xml:space="preserve">Materials contain adult-level explanations and examples of math concepts </t>
    </r>
    <r>
      <rPr>
        <b/>
        <sz val="11"/>
        <color theme="1"/>
        <rFont val="Calibri"/>
      </rPr>
      <t>within</t>
    </r>
    <r>
      <rPr>
        <sz val="11"/>
        <color theme="1"/>
        <rFont val="Calibri"/>
      </rPr>
      <t xml:space="preserve"> a given course so that teachers can improve their own knowledge of the subject.
AND
Materials contain adult-level explanations and examples of math concepts </t>
    </r>
    <r>
      <rPr>
        <b/>
        <sz val="11"/>
        <color theme="1"/>
        <rFont val="Calibri"/>
      </rPr>
      <t>beyond</t>
    </r>
    <r>
      <rPr>
        <sz val="11"/>
        <color theme="1"/>
        <rFont val="Calibri"/>
      </rPr>
      <t xml:space="preserve"> a given course so that teachers can improve their own knowledge of the subject.</t>
    </r>
  </si>
  <si>
    <r>
      <rPr>
        <sz val="11"/>
        <color theme="1"/>
        <rFont val="Calibri"/>
      </rPr>
      <t xml:space="preserve">Materials contain adult-level explanations and examples of math concepts </t>
    </r>
    <r>
      <rPr>
        <b/>
        <sz val="11"/>
        <color theme="1"/>
        <rFont val="Calibri"/>
      </rPr>
      <t>within</t>
    </r>
    <r>
      <rPr>
        <sz val="11"/>
        <color theme="1"/>
        <rFont val="Calibri"/>
      </rPr>
      <t xml:space="preserve"> a given course so that teachers can improve their own knowledge of the subject.
OR
Materials contain adult-level explanations and examples of math concepts </t>
    </r>
    <r>
      <rPr>
        <b/>
        <sz val="11"/>
        <color theme="1"/>
        <rFont val="Calibri"/>
      </rPr>
      <t>beyond</t>
    </r>
    <r>
      <rPr>
        <sz val="11"/>
        <color theme="1"/>
        <rFont val="Calibri"/>
      </rPr>
      <t xml:space="preserve"> a given course so that teachers can improve their own knowledge of the subject.</t>
    </r>
  </si>
  <si>
    <r>
      <rPr>
        <sz val="11"/>
        <color theme="1"/>
        <rFont val="Calibri"/>
      </rPr>
      <t xml:space="preserve">Materials do not contain adult-level explanations and examples of math concepts </t>
    </r>
    <r>
      <rPr>
        <b/>
        <sz val="11"/>
        <color theme="1"/>
        <rFont val="Calibri"/>
      </rPr>
      <t>within</t>
    </r>
    <r>
      <rPr>
        <sz val="11"/>
        <color theme="1"/>
        <rFont val="Calibri"/>
      </rPr>
      <t xml:space="preserve"> a given course so that teachers can improve their own knowledge of the subject.
AND
Materials do not contain adult-level explanations and examples of math concepts </t>
    </r>
    <r>
      <rPr>
        <b/>
        <sz val="11"/>
        <color theme="1"/>
        <rFont val="Calibri"/>
      </rPr>
      <t>beyond</t>
    </r>
    <r>
      <rPr>
        <sz val="11"/>
        <color theme="1"/>
        <rFont val="Calibri"/>
      </rPr>
      <t xml:space="preserve"> a given course so that teachers can improve their own knowledge of the subject.
</t>
    </r>
  </si>
  <si>
    <t>needs improvment on going beyond "tutorials"</t>
  </si>
  <si>
    <r>
      <rPr>
        <b/>
        <sz val="11"/>
        <color theme="1"/>
        <rFont val="Arial"/>
      </rPr>
      <t xml:space="preserve">3.1.3 Home Connection </t>
    </r>
    <r>
      <rPr>
        <sz val="11"/>
        <color theme="1"/>
        <rFont val="Arial"/>
      </rPr>
      <t xml:space="preserve">
Materials provide strategies for informing all partners, including students, parents, or caregivers about the program and suggestions for how they can help support student progress and achievement.</t>
    </r>
  </si>
  <si>
    <t>Materials contain strategies for informing students, parents, and caregivers about the mathematics presented in a given course.
AND
Materials contain suggestions for how parents and caregivers can help support student progress and achievement.</t>
  </si>
  <si>
    <t>Materials contain strategies for informing students, parents, and caregivers about the mathematics presented in a given course.
OR
Materials contain suggestions for how parents and caregivers can help support student progress and achievement.</t>
  </si>
  <si>
    <t>Materials do not contain strategies for informing students, parents, or caregivers about the mathematics presented in a given course.
AND
Materials do not contain suggestions for how parents and caregivers can help support student progress and achievement.</t>
  </si>
  <si>
    <t>explanation for specific support needs to be more clear or stronger;</t>
  </si>
  <si>
    <r>
      <rPr>
        <b/>
        <sz val="11"/>
        <color theme="1"/>
        <rFont val="Arial"/>
      </rPr>
      <t xml:space="preserve">3.1.4 Content Editability </t>
    </r>
    <r>
      <rPr>
        <sz val="11"/>
        <color theme="1"/>
        <rFont val="Arial"/>
      </rPr>
      <t xml:space="preserve">
Materials are designed to allow a teacher the ability to differentiate content within lessons, tasks, or other activities for students. Materials also include opportunities to communicate with writing and/or technology. </t>
    </r>
  </si>
  <si>
    <t>Materials provide teachers options to efficiently edit content to support differentiation within lessons, tasks, and other activities for students.
 AND
Materials provide guidance on how to utilize resources to support student communication and integration with technology if an option.</t>
  </si>
  <si>
    <t>Materials provide teachers options to efficiently edit content to support differentiation within lessons, tasks, and other activities for students.
OR
Materials provide guidance on how to utilize resources to support student communication and integration with technology if an option.</t>
  </si>
  <si>
    <t>Materials do not provide teachers options to efficiently edit content to support differentiation within lessons, tasks, and other activities for students.
AND
Materials do not provide guidance on how to utilize resources to support student communication and integration with technology if an option.</t>
  </si>
  <si>
    <t>Rating for 3.1: Supports for Teachers</t>
  </si>
  <si>
    <t>Final Comments for 3.1: Supports for Teachers</t>
  </si>
  <si>
    <t xml:space="preserve">This program meets expectation overall. We have provide a few suggests for improvements. Updated research would be helpful, especially for instructional practice. Material need improvment on going beyond "tutorials." Explanations for specific support needs to be more clear or stronger. </t>
  </si>
  <si>
    <t>3.2: Supports for Students</t>
  </si>
  <si>
    <t>Materials have explicit teacher support with suggestions (routines, strategies, etc) for how they can meet the needs of individual learners. Support materials include live updates (data sources, current events, etc).</t>
  </si>
  <si>
    <r>
      <rPr>
        <b/>
        <sz val="11"/>
        <color theme="1"/>
        <rFont val="Arial"/>
      </rPr>
      <t>3.2.1 Strategies for Special Populations</t>
    </r>
    <r>
      <rPr>
        <sz val="11"/>
        <color theme="1"/>
        <rFont val="Arial"/>
      </rPr>
      <t xml:space="preserve"> 
Materials provide strategies and support for students from special populations such as students who are multilingual, students  experiencing disabilities, and/or students identified as TAG, to support their regular and active participation in learning grade-level/series mathematics.</t>
    </r>
  </si>
  <si>
    <r>
      <rPr>
        <sz val="11"/>
        <color theme="1"/>
        <rFont val="Calibri"/>
      </rPr>
      <t>Materials provide language support for multilingual students to access grade-level mathematics. 
AND
Materials provide instructional strategies and learning  resources for students in special populations, such as students experiencing disabilities and/or students identified as TAG, to support</t>
    </r>
    <r>
      <rPr>
        <sz val="11"/>
        <color theme="1"/>
        <rFont val="Calibri"/>
      </rPr>
      <t xml:space="preserve"> active participation in grade-level mathematics.</t>
    </r>
  </si>
  <si>
    <t>Materials provide language support for multilingual students to access grade-level mathematics. 
OR
Materials provide instructional strategies and learning resources for students in special populations, such as students experiencing disabilities and/or students identified as TAG, to support active participation in grade-level mathematics.</t>
  </si>
  <si>
    <t>Materials do not provide language support for multilingual students to access grade-level mathematics.  
AND
Materials do not provide instructional strategies and learning resources for students in special populations, such as students experiencing disabilities and/or students identified as TAG, to support their active participation in grade-level mathematics.</t>
  </si>
  <si>
    <t>Strategies are very remedial.  ELL Strategy notes are limited to vocabulary usage.</t>
  </si>
  <si>
    <r>
      <rPr>
        <b/>
        <sz val="11"/>
        <color theme="1"/>
        <rFont val="Arial"/>
      </rPr>
      <t xml:space="preserve">3.2.2 Student Differentiation
</t>
    </r>
    <r>
      <rPr>
        <sz val="11"/>
        <color theme="1"/>
        <rFont val="Arial"/>
      </rPr>
      <t>Materials provide extensions and/or opportunities for students to engage with grade-level mathematics at higher levels of complexity, and include updates to keep materials relevant over time.</t>
    </r>
  </si>
  <si>
    <t xml:space="preserve">Materials provide opportunities for advanced students to extend learning of grade-level mathematics at a higher level of complexity, rather than simply doing more problems than their classmates. 
AND
Materials can be updated by teachers to reflect relevant topics with different groups of students. </t>
  </si>
  <si>
    <t xml:space="preserve">Materials provide opportunities for advanced students to extend learning of grade-level mathematics at a higher level of complexity, rather than simply doing more problems than their classmates. 
OR
Materials can be updated by teachers to reflect relevant topics with different groups of students. </t>
  </si>
  <si>
    <t xml:space="preserve">Materials do not provide opportunities for advanced students to extend learning of grade-level mathematics at a higher level of complexity, and/or simply provide more problems than their classmates. 
AND
Materials cannot be updated to reflect relevant topics with different groups of students. </t>
  </si>
  <si>
    <t>Would need to be specifically selected by teacher from the vast amount of resources.  Limited guidance in Teacher Editions.</t>
  </si>
  <si>
    <r>
      <rPr>
        <b/>
        <sz val="11"/>
        <color theme="1"/>
        <rFont val="Arial"/>
      </rPr>
      <t>3.2.3 Emergent Bilingual Student Support</t>
    </r>
    <r>
      <rPr>
        <sz val="11"/>
        <color theme="1"/>
        <rFont val="Arial"/>
      </rPr>
      <t xml:space="preserve"> 
Materials provide strategies and support for students who read, write, and/or speak in a language other than English to regularly participate in learning grade-level mathematics.</t>
    </r>
  </si>
  <si>
    <t>Materials provide teachers with instructional strategies for emergent bilingual students to participate in grade-level mathematics. 
AND
Materials include student resources supporting reading, writing, and/or speaking in a language other than English through regular and active participation in grade-level mathematics.</t>
  </si>
  <si>
    <t>Materials provide teachers with instructional strategies for emergent bilingual students to participate in grade-level mathematics.
OR
Materials include student resources supporting reading, writing, and/or speaking in a language other than English through regular and active participation in grade-level mathematics.</t>
  </si>
  <si>
    <t>Materials do not provide teachers with instructional strategies for emergent bilingual students to participate in grade-level mathematics.
AND
Materials do not include student resources supporting reading, writing, and/or speaking in a language other than English through regular and active participation in grade-level mathematics.</t>
  </si>
  <si>
    <t>Did not provide EL teaching strategies; seem to only include vocabulary; What stronger supports could be included?</t>
  </si>
  <si>
    <r>
      <rPr>
        <b/>
        <sz val="11"/>
        <color theme="1"/>
        <rFont val="Arial"/>
      </rPr>
      <t>3.2.4 Student Editability</t>
    </r>
    <r>
      <rPr>
        <sz val="11"/>
        <color theme="1"/>
        <rFont val="Arial"/>
      </rPr>
      <t xml:space="preserve">
Materials are designed to provide resources for students that are editable and allow for communication of understanding and thinking. </t>
    </r>
  </si>
  <si>
    <t xml:space="preserve">Materials provide resources that are editable by students to communicate understanding and mathematical reasoning.
 AND
Materials provide guidance on how to use student resources to capture thinking and demonstrate proficiency in content.
</t>
  </si>
  <si>
    <t xml:space="preserve">Materials provide resources that are editable by students to communicate understanding and mathematical reasoning.
 OR
Materials provide guidance on how to use student resources to capture thinking and demonstrate proficiency in content.
</t>
  </si>
  <si>
    <t xml:space="preserve">Materials do not provide resources  that are editable by students to communicate understanding and mathematical reasoning.
AND
Materials do not provide guidance on how to use student resources to capture thinking and demonstrate proficiency in content.
</t>
  </si>
  <si>
    <t>Rating for 3.2: Supports for Students</t>
  </si>
  <si>
    <t>Final Comments for 3.2: Supports for Students</t>
  </si>
  <si>
    <t>Strategies are very remedial.  ELL Strategy notes are limited to vocabulary usage. Would need to be specifically selected by teacher from the vast amount of resources.  Limited guidance in Teacher Editions to support student learning. Did not provide EL teaching strategies; seem to only include vocabulary. Consider including more deeply engaging supports and please identity the connections to cultually relenvant pedagogy.</t>
  </si>
  <si>
    <t>3.3: Digital Learning Design Elements</t>
  </si>
  <si>
    <t>The materials are attentive to digital design elements specific to structure, support for users, and adaptability of materials.</t>
  </si>
  <si>
    <r>
      <rPr>
        <b/>
        <sz val="11"/>
        <color theme="1"/>
        <rFont val="Arial"/>
      </rPr>
      <t>3.3.1 Materials Usability</t>
    </r>
    <r>
      <rPr>
        <sz val="11"/>
        <color theme="1"/>
        <rFont val="Arial"/>
      </rPr>
      <t xml:space="preserve">
The organizational structure of the digital materials allows for intuitive navigation and meaningful interaction on a variety of devices. 
</t>
    </r>
  </si>
  <si>
    <t>Materials integrate interactive tools and/or dynamic software in ways that support student engagement in mathematics.
AND
Materials can be customized for local contexts on a variety of devices.</t>
  </si>
  <si>
    <t xml:space="preserve">Materials integrate interactive tools and/or dynamic software in ways that support student engagement in mathematics.
OR
Materials can be customized for local contexts on a variety of devices. 
</t>
  </si>
  <si>
    <t xml:space="preserve">Materials do not integrate interactive tools and/or dynamic software in ways that support student engagement in mathematics.
AND
Materials cannot be customized for local contexts. 
</t>
  </si>
  <si>
    <r>
      <rPr>
        <b/>
        <sz val="11"/>
        <color theme="1"/>
        <rFont val="Arial"/>
      </rPr>
      <t>3.3.2 Learning Resources</t>
    </r>
    <r>
      <rPr>
        <sz val="11"/>
        <color theme="1"/>
        <rFont val="Arial"/>
      </rPr>
      <t xml:space="preserve">
The digital materials provide support for users in a variety of settings, including:
Professional learning resources to support educator’s use of the materials
Robust supports to help families understand and utilize the materials while 
supporting their students at home
Support for students working independently
</t>
    </r>
  </si>
  <si>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</si>
  <si>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</si>
  <si>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t>Materials do not provide learning resources for teachers and/or students to collaborate with each other.
AND
Materials do not provide resources for parents, caregivers and students to utilize using the resources independently.</t>
  </si>
  <si>
    <r>
      <rPr>
        <b/>
        <sz val="11"/>
        <color theme="1"/>
        <rFont val="Arial"/>
      </rPr>
      <t>3.3.3 Media Integration</t>
    </r>
    <r>
      <rPr>
        <sz val="11"/>
        <color theme="1"/>
        <rFont val="Arial"/>
      </rPr>
      <t xml:space="preserve">
Digital and multimedia elements support, rather than distract from, intended learning outcomes and instructional content.</t>
    </r>
  </si>
  <si>
    <t xml:space="preserve">Digital and multimedia elements are accurate representations of mathematical objects. 
AND
Digital and multimedia elements are connected to written methods.
</t>
  </si>
  <si>
    <t xml:space="preserve">Digital and multimedia elements are accurate representations of mathematical objects.
OR
Digital and multimedia elements are connected to written methods.
</t>
  </si>
  <si>
    <t xml:space="preserve">Digital and multimedia elements are not accurate representations of mathematical objects  
AND
Digital and multimedia elements are not connected to written methods.
</t>
  </si>
  <si>
    <r>
      <rPr>
        <b/>
        <sz val="11"/>
        <color theme="1"/>
        <rFont val="Arial"/>
      </rPr>
      <t xml:space="preserve">3.3.4 Adaptability of Materials
</t>
    </r>
    <r>
      <rPr>
        <sz val="11"/>
        <color theme="1"/>
        <rFont val="Arial"/>
      </rPr>
      <t>Digital materials are designed to allow teachers the ability to adjust and adapt documents and other included resources to meet student needs.</t>
    </r>
  </si>
  <si>
    <t xml:space="preserve">Materials provide teacher guidance for adapting embedded resources to support student learning.
AND
Materials provide guidance for using embedded technology to enhance student learning
</t>
  </si>
  <si>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</si>
  <si>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</si>
  <si>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t>Rating for 3.3 Digital Learning Design Elements</t>
  </si>
  <si>
    <t>Final Comments for 3.3 Digital Learning Design Elements</t>
  </si>
  <si>
    <t>4.1: Formative Assessment Process</t>
  </si>
  <si>
    <t>Instructional materials incorporate the formative assessment process. Materials employ clear learning goals and performance criteria aligned to Oregon standards to elicit evidence of student thinking; feedback drives the learning process; students play a role in monitoring and adjusting their own learning.</t>
  </si>
  <si>
    <r>
      <rPr>
        <b/>
        <sz val="11"/>
        <color theme="1"/>
        <rFont val="Arial"/>
      </rPr>
      <t>4.1.1 Clarity of Learning Goals</t>
    </r>
    <r>
      <rPr>
        <sz val="11"/>
        <color theme="1"/>
        <rFont val="Arial"/>
      </rPr>
      <t xml:space="preserve">
Materials are designed around clear learning goals, written in grade-appropriate, student-friendly language.
</t>
    </r>
  </si>
  <si>
    <t>Learning goals:
always include performance/success criteria that describe learning goals
AND
are embedded and referred to throughout the unit and lesson content</t>
  </si>
  <si>
    <t>Learning goals:
always include performance/success criteria that describe learning goals
OR
are embedded and referred to throughout the unit and lesson content</t>
  </si>
  <si>
    <t>Learning goals:
do not include performance/success criteria that describe learning goals
AND
are not consistently embedded and referred to throughout the unit and lesson content</t>
  </si>
  <si>
    <r>
      <rPr>
        <b/>
        <sz val="11"/>
        <color theme="1"/>
        <rFont val="Arial"/>
      </rPr>
      <t>4.1.2 Elicitation of Evidence</t>
    </r>
    <r>
      <rPr>
        <sz val="11"/>
        <color theme="1"/>
        <rFont val="Arial"/>
      </rPr>
      <t xml:space="preserve">
Instructional tasks and activities elicit a variety of evidence of student thinking, including opportunities for student self-assessment and reflection.
</t>
    </r>
  </si>
  <si>
    <t>Instructional tasks and activities:
elicit evidence of student thinking with a focus on possible pathways to a solution (rather than on the final answer or result)
AND
are varied, accessible, scaffolded, and differentiated to support students’ demonstration of evidence</t>
  </si>
  <si>
    <t>Instructional tasks and activities:
elicit evidence of student thinking with a focus on possible pathways to a solution (rather than on the final answer or result)
OR
are varied, accessible, scaffolded, and differentiated to support students’ demonstration of evidence</t>
  </si>
  <si>
    <t>Instructional tasks and activities:
do not elicit evidence of student thinking (i.e., may focus mostly on the final answer or result)
AND
are not varied, accessible, scaffolded, and differentiated to support students’ demonstration of evidence</t>
  </si>
  <si>
    <t xml:space="preserve">Seem to include "problems" more than tasks; also seems to lack varied accessibility and scaffolds; </t>
  </si>
  <si>
    <r>
      <rPr>
        <b/>
        <sz val="11"/>
        <color theme="1"/>
        <rFont val="Arial"/>
      </rPr>
      <t>4.1.3  Interpretation of Feedback</t>
    </r>
    <r>
      <rPr>
        <sz val="11"/>
        <color theme="1"/>
        <rFont val="Arial"/>
      </rPr>
      <t xml:space="preserve">
Materials facilitate meaningful and strengths-based feedback to move learning forward.</t>
    </r>
  </si>
  <si>
    <t>Instructional materials:
include teacher resources that highlight opportunities for feedback to be given to students by the teacher
AND
include strategies that promote student-to-student feedback, as appropriate</t>
  </si>
  <si>
    <t>Instructional materials:
include teacher resources that highlight opportunities for feedback to be given to students by the teacher
OR
include strategies that promote student-to-student feedback, as appropriate</t>
  </si>
  <si>
    <t>Instructional materials:
do not include teacher resources that highlight opportunities for feedback to be given to students by the teacher
AND
utilize deficit-based feedback rather than strengths-based</t>
  </si>
  <si>
    <r>
      <rPr>
        <b/>
        <sz val="11"/>
        <color theme="1"/>
        <rFont val="Arial"/>
      </rPr>
      <t>4.1.4 Action and Adjustment</t>
    </r>
    <r>
      <rPr>
        <sz val="11"/>
        <color theme="1"/>
        <rFont val="Arial"/>
      </rPr>
      <t xml:space="preserve">
Materials guide educators and students to act on feedback and determine next steps for learning.
</t>
    </r>
  </si>
  <si>
    <t xml:space="preserve">Instructional materials:
ask students to reflect on their thinking and learning
AND
include a comprehensive set of both extensions and interventions for students who need additional supports
</t>
  </si>
  <si>
    <t>Instructional materials:
ask students to reflect on their thinking and/or assess their own learning
OR
include a comprehensive set of both extensions and interventions for students who need additional supports</t>
  </si>
  <si>
    <t>Instructional materials:
do not ask students to reflect on their thinking or assess their own learning
AND
do not include a comprehensive set of both extensions and resources/interventions for students who need additional supports</t>
  </si>
  <si>
    <t xml:space="preserve">"Comprehensive" is not evident; </t>
  </si>
  <si>
    <t>Rating for 4.1 Formatice Assessment Practices</t>
  </si>
  <si>
    <t>Final Comments for 4.1 Formatice Assessment Practices</t>
  </si>
  <si>
    <t>Be carfeul not to skew the distinction between problems and tasks. Tighter alignment to the NCTM Teaching Practices would support making improvments in this area. The program seems to include "problems" more than tasks and also seems to lack varied accessibility and scaffolds. "Comprehensive" is not evident as there seems to be a small limit on what is available. What was evident appeared commonly to be one worksheet or task. Consider additional ways to address the idea of what is comprehensive. Not suggesting this be exhaustive, as this is not possible.</t>
  </si>
  <si>
    <t>4.2 Performance Assessments</t>
  </si>
  <si>
    <t>Rich tasks that align to the depth, breadth, and cognitive demand of the standards. High-quality performance assessments affirm students’ funds of knowledge and interests; integrate mathematical content and practice; allow for multiple representations of thinking; and can be iterated over time.</t>
  </si>
  <si>
    <r>
      <rPr>
        <b/>
        <sz val="11"/>
        <color theme="1"/>
        <rFont val="Arial"/>
      </rPr>
      <t>4.2.1: Alignment</t>
    </r>
    <r>
      <rPr>
        <sz val="11"/>
        <color theme="1"/>
        <rFont val="Arial"/>
      </rPr>
      <t xml:space="preserve">
Materials include performance tasks that show clear alignment to both Oregon math content and practice standards.
</t>
    </r>
  </si>
  <si>
    <t>Performance assessments:
clearly and thoroughly align to the Oregon math standards (i.e., content and practices)
AND
pose high cognitive challenge to students (e.g., DOK 3 or 4)</t>
  </si>
  <si>
    <t>Performance assessments:
clearly and thoroughly align to the Oregon math standards
OR
pose high cognitive challenge to students</t>
  </si>
  <si>
    <t>Performance assessments:
are not well-aligned to Oregon math standards
AND
pose a low level of cognitive challenge</t>
  </si>
  <si>
    <t xml:space="preserve">Suggestion to include teacher guidance on how to adapt tasks to DOK 4.  </t>
  </si>
  <si>
    <r>
      <rPr>
        <b/>
        <sz val="11"/>
        <color theme="1"/>
        <rFont val="Arial"/>
      </rPr>
      <t>4.2.2 Cultural Affirmation</t>
    </r>
    <r>
      <rPr>
        <sz val="11"/>
        <color theme="1"/>
        <rFont val="Arial"/>
      </rPr>
      <t xml:space="preserve">
Performance assessments utilize and affirm students’ interests and cultural background. Tasks are suitable for both group and individual engagement.
</t>
    </r>
  </si>
  <si>
    <t>Performance assessments:
utilize and affirm students’ interests and cultural background both for group and individual engagement
AND
represent the diversity of our state and local communities</t>
  </si>
  <si>
    <t>Performance assessments: 
utilize and affirm students’ interests and cultural background both for group and individual engagement
OR
represent the diversity of our state and local communities</t>
  </si>
  <si>
    <t>Performance assessments: 
do not reflect a diversity of cultures, ability levels, gender identities, etc., or include them superficially
AND
does not represent the diversity of our state and local communities</t>
  </si>
  <si>
    <t>Explore ways to truly incorporate student interests; does not represent diversity for our state and local communities; provide guidance for ways to do this.</t>
  </si>
  <si>
    <r>
      <rPr>
        <b/>
        <sz val="11"/>
        <color theme="1"/>
        <rFont val="Arial"/>
      </rPr>
      <t>4.2.3 Responsiveness</t>
    </r>
    <r>
      <rPr>
        <sz val="11"/>
        <color theme="1"/>
        <rFont val="Arial"/>
      </rPr>
      <t xml:space="preserve">
Performance assessments allow students to work with relevant mathematics and authentic audiences.
</t>
    </r>
  </si>
  <si>
    <t>Performance assessments: 
require students to apply math concepts in authentic contexts
AND
include opportunities for students to engage with authentic audiences</t>
  </si>
  <si>
    <t>Performance assessments:
require students to apply math concepts in authentic contexts
OR
include opportunities for students to engage with authentic audiences</t>
  </si>
  <si>
    <t>Performance assessments:
engage students in inauthentic contexts
AND
do not include opportunities for students to engage with authentic audiences</t>
  </si>
  <si>
    <t xml:space="preserve">explore ways to truly incorporate authentic contexts and audiences; </t>
  </si>
  <si>
    <r>
      <rPr>
        <b/>
        <sz val="11"/>
        <color theme="1"/>
        <rFont val="Arial"/>
      </rPr>
      <t>4.2.4 Clarity &amp; Feedback</t>
    </r>
    <r>
      <rPr>
        <sz val="11"/>
        <color theme="1"/>
        <rFont val="Arial"/>
      </rPr>
      <t xml:space="preserve">
Performance assessments use clear scoring criteria and allow for multiple iterations of student thinking based on feedback.</t>
    </r>
  </si>
  <si>
    <t>Performance assessments:
use scoring criteria that are clear and understandable to students
AND
promote actionable feedback to students</t>
  </si>
  <si>
    <t>Performance assessments:
use scoring criteria that are clear to teachers, but not students
OR
promote actionable feedback to students</t>
  </si>
  <si>
    <t>Performance assessments:
have unclear or missing scoring criteria
AND
do not promote feedback to students</t>
  </si>
  <si>
    <t xml:space="preserve">Rating for 4.2 Performance Assessments </t>
  </si>
  <si>
    <t xml:space="preserve">Final Comments for 4.2 Performance Assessments </t>
  </si>
  <si>
    <t>Inclusion of DOK 4 items appeared lacking. Please provide teacher guidance on how to adapt tasks to DOK 4. Explore ways to truly incorporate student interests; does not represent diversity for our state and local communities. Pleae provide guidance for ways to do this. Explore ways to truly incorporate authentic contexts and audiences and supports for teachers to implement these strategies.</t>
  </si>
  <si>
    <r>
      <rPr>
        <b/>
        <sz val="11"/>
        <color theme="1"/>
        <rFont val="Arial"/>
      </rPr>
      <t xml:space="preserve">4.3 Integrated Assessment System
</t>
    </r>
    <r>
      <rPr>
        <b/>
        <i/>
        <sz val="11"/>
        <color theme="1"/>
        <rFont val="Arial"/>
      </rPr>
      <t>This criterion is not required. Quality indicators are provided for evaluation if an integrated assessment system is present.</t>
    </r>
  </si>
  <si>
    <t>Diagnostic, benchmark, and/or interim assessments are integrated into instructional materials in ways that support the learning process. Student results are interpreted relative to the performance expectations of the standards (i.e., criterion-referenced), support evidence gathered in the learning environment, and recommend instructional next steps.</t>
  </si>
  <si>
    <r>
      <rPr>
        <b/>
        <sz val="11"/>
        <color theme="1"/>
        <rFont val="Arial"/>
      </rPr>
      <t>4.3.1 Assessment Design</t>
    </r>
    <r>
      <rPr>
        <sz val="11"/>
        <color theme="1"/>
        <rFont val="Arial"/>
      </rPr>
      <t xml:space="preserve">
Diagnostic assessments are designed to focus students on grade-level math content and practices. They are well-designed, rigorous, connected to standards, and offer multiple means of interaction (e.g., short answer, matching, drag-and-drop, etc.).</t>
    </r>
  </si>
  <si>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
AND
are accessible to students by providing embedded tools, supports, and accommodations</t>
  </si>
  <si>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t>
  </si>
  <si>
    <t>Diagnostic assessments:
measure student performance on grade-level math content and practices at low levels of cognitive challenge (i.e. DOK 1-2)
AND
offer few ways for students to interact with mathematical concepts and show their thinking (e.g., mostly multiple choice)</t>
  </si>
  <si>
    <r>
      <rPr>
        <b/>
        <sz val="11"/>
        <color theme="1"/>
        <rFont val="Arial"/>
      </rPr>
      <t>4.3.2 Data Quality</t>
    </r>
    <r>
      <rPr>
        <sz val="11"/>
        <color theme="1"/>
        <rFont val="Arial"/>
      </rPr>
      <t xml:space="preserve">
The assessment system provides clear and actionable data that allow educators to respond to specific student strengths and opportunities for growth.</t>
    </r>
  </si>
  <si>
    <t>Assessment results:
are clear and understandable 
AND
are designed to inform next steps in the learning and teaching process</t>
  </si>
  <si>
    <t>Assessment results:
are clear and understandable
OR
are designed to inform next steps in the learning and teaching process</t>
  </si>
  <si>
    <t>Assessment results:
are ambiguous or not easy to use 
AND
do not inform any next steps in the learning and teaching process</t>
  </si>
  <si>
    <r>
      <rPr>
        <b/>
        <sz val="11"/>
        <color theme="1"/>
        <rFont val="Arial"/>
      </rPr>
      <t>4.3.3 Responsiveness</t>
    </r>
    <r>
      <rPr>
        <sz val="11"/>
        <color theme="1"/>
        <rFont val="Arial"/>
      </rPr>
      <t xml:space="preserve">
The assessment system is connected to resources designed to meet students’ specific opportunities for growth. Intervention and extension materials effectively accelerate student learning. (These resources serve to answer the question, “Now what?”)</t>
    </r>
  </si>
  <si>
    <t xml:space="preserve">Assessment results:
connect to appropriate next steps such as extensions (to deepen understanding and application) AND interventions (to reinforce and, where needed, reteach concepts)
AND
can be easily used by both educators and students
</t>
  </si>
  <si>
    <t xml:space="preserve">Assessment results:
connect to appropriate next steps such as extensions OR interventions
AND
can be used by educators and by students with support
</t>
  </si>
  <si>
    <t xml:space="preserve">Assessment results:
offer no extensions or interventions
AND
can be used only by educators
</t>
  </si>
  <si>
    <t xml:space="preserve">"easily" used is relative; </t>
  </si>
  <si>
    <r>
      <rPr>
        <b/>
        <sz val="11"/>
        <color theme="1"/>
        <rFont val="Arial"/>
      </rPr>
      <t>4.3.4 Family Engagement &amp; Communication</t>
    </r>
    <r>
      <rPr>
        <sz val="11"/>
        <color theme="1"/>
        <rFont val="Arial"/>
      </rPr>
      <t xml:space="preserve">
If the assessment system provides reports and/or diagnostic information to families, those resources are accessible in families’ primary languages that allow them to effectively partner with their child(ren) in the learning process</t>
    </r>
  </si>
  <si>
    <t xml:space="preserve">Assessment reports:
are easy to read and understandable by students and families
AND
are available in both English and Spanish (at minimum)
AND
provide resources that students and/or families can use to support any needed learning outside the classroom
</t>
  </si>
  <si>
    <t>Assessment reports:
are easy to read and understandable by students and families
AND
provide resources that students and/or families can use to support any needed learning outside the classroom</t>
  </si>
  <si>
    <t>Assessment reports:
are not easy to read or understandable by students and families
AND
do not provide resources that students and/or families can use to support any needed learning outside the classroom</t>
  </si>
  <si>
    <t>Was unable to find family reports; ARe there specific reports for families;</t>
  </si>
  <si>
    <t>Rating for 4.3 Integrated Assessment System</t>
  </si>
  <si>
    <t>Final Comments for 4.3 Integrated Assessment System</t>
  </si>
  <si>
    <t>Consider ways to make resources and supports more readily accessible and easier to use by students and families. Was unable to find family reports within the materials or digital platform. Specific strategies for family support were not found in the materials consistently. Consider incorporating ways that families can access the information in the platform that provide usable feedback to support student improvment.</t>
  </si>
  <si>
    <t xml:space="preserve">*These metrics are designed to evaluate integrated assessment systems when present in instructional materials. </t>
  </si>
  <si>
    <t>K-2</t>
  </si>
  <si>
    <t>3-5</t>
  </si>
  <si>
    <t>6-8</t>
  </si>
  <si>
    <t xml:space="preserve">HS Core </t>
  </si>
  <si>
    <t xml:space="preserve">Meets expectations </t>
  </si>
  <si>
    <t xml:space="preserve">Partially meets expectations </t>
  </si>
  <si>
    <t>Does not meet expectations</t>
  </si>
  <si>
    <t>No</t>
  </si>
  <si>
    <t>0: Does Not Meet</t>
  </si>
  <si>
    <t>1: Partially Meets</t>
  </si>
  <si>
    <t>2: Meets</t>
  </si>
  <si>
    <t>Overall, this text offers opportunities for culturally responsive instruction but it falls short in providing supports for students and teachers to engage the practice. Unfortunately there was no evidence of opportunities to challenge dominant knowledge/understanding of math systems. The publisher submitted "quality criteria documention" (QCD) discussed letters tothe family as evidence of this criterion. While the letters connect to math content, they do not represent a high commitment to forming relationships with families in terms of their cultural diversity. Additionally, the QCD references close alignment with Oregon wildlife and our diverse cultures, but reviewers did not find this to be the case. While context offers the opportunity for these connections, they were not explicitly made in this text. The instructional materials could be improved by including problems or data sets related to community social justice issues and non-European approaches to math. Non-European math history could also have been included in several/many spots - Indian mathematicians, for example, developed a great deal of the advanced math understanding we have today. Mayan math systems could also have been incorporated. Additionally, linguistic and cultural diversity of students and families could be engaged explicitly to increase these materials culturally responsive supports.</t>
  </si>
  <si>
    <t>By and large, the curriculum does not include harmful biases, however all references to indigenous cultures are in the past tense and chapter 8's performance task around buried treasure is problematically devoid of indigenous perspectives. Each chapter begins with a featured expert and these are predominantly White and male appearing (9/12). There are no Black experts featured in any of the chapter openings. No evidence of non-Western math reasoning was found nor opportunities to apply critical perspectives to social contexts.</t>
  </si>
  <si>
    <t>Linguistic supports are ample in this curriculum but the framing is deficit-based - as in, English language learners are referenced as having "needs" and never referenced as having the asset of linguistic diversity. Reviewers appreciate the use of graphic organizers and jigsaw method, but these alone are not culturally responsive teaching tools. Opportunities for students' background experiences and social realities are present (again the performance tasks and chapter openers are ripe for these connections) but students are not prompted to do so and the teacher's guide lacks prompts, strategies or suggestions on how to make connections between students' rich and diverse experiences with these tasks. Curriculum contains no reference to culturally responsive pedagogy.</t>
  </si>
  <si>
    <t xml:space="preserve">
 Reviewers found the materials to be majority procedural math problems with no acknowledgement of diverse communities. There are pictures of racially diverse students looking like they're ready to study, but the images of adults/professionals show little diversity. For example, out of approximately 27 images in the student edition, 22 were white appearing. The Explorer vignettes are very interesting, but 9/12 were male and 10/12 were (apparently) white. Aside from images of people, the reviewers saw no evidence of culturally responsive lessons or problems. 
The score of 1 is a reflection of the materials opportunity to connect the curriculum to students' lives. However, there is a lack of guidance or prompts to do so.  For example, chapter openers and performance tasks offer rich context but lack any prompts for students to share personal connections (note the one exception on pg 515 "ask students to shared what they know about volcanoes"). The curriculum contains no reference to culturally responsive pedagogy.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</si>
</sst>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scheme val="minor"/>
    </font>
    <font>
      <sz val="18"/>
      <color theme="0"/>
      <name val="Calibri"/>
    </font>
    <font>
      <sz val="11"/>
      <name val="Calibri"/>
    </font>
    <font>
      <sz val="11"/>
      <color theme="1"/>
      <name val="Calibri"/>
    </font>
    <font>
      <sz val="16"/>
      <color theme="1"/>
      <name val="Calibri"/>
    </font>
    <font>
      <b/>
      <sz val="14"/>
      <color theme="1"/>
      <name val="Calibri"/>
    </font>
    <font>
      <sz val="11"/>
      <color theme="1"/>
      <name val="Calibri"/>
      <scheme val="minor"/>
    </font>
    <font>
      <i/>
      <sz val="10"/>
      <color theme="1"/>
      <name val="Calibri"/>
    </font>
    <font>
      <b/>
      <sz val="11"/>
      <color rgb="FFFFFFFF"/>
      <name val="Arial"/>
    </font>
    <font>
      <b/>
      <sz val="11"/>
      <color theme="1"/>
      <name val="Arial"/>
    </font>
    <font>
      <b/>
      <sz val="10"/>
      <color theme="1"/>
      <name val="Arial"/>
    </font>
    <font>
      <sz val="11"/>
      <color theme="1"/>
      <name val="Arial"/>
    </font>
    <font>
      <sz val="10"/>
      <color theme="1"/>
      <name val="Calibri"/>
    </font>
    <font>
      <b/>
      <sz val="11"/>
      <color theme="1"/>
      <name val="Calibri"/>
    </font>
    <font>
      <u/>
      <sz val="11"/>
      <color theme="1"/>
      <name val="Calibri"/>
    </font>
    <font>
      <b/>
      <i/>
      <sz val="11"/>
      <color theme="1"/>
      <name val="Calibri"/>
    </font>
    <font>
      <sz val="10"/>
      <color theme="1"/>
      <name val="Arial"/>
    </font>
    <font>
      <sz val="10"/>
      <color rgb="FF000000"/>
      <name val="Arial"/>
    </font>
    <font>
      <u/>
      <sz val="11"/>
      <color rgb="FF1155CC"/>
      <name val="Calibri"/>
    </font>
    <font>
      <b/>
      <i/>
      <sz val="11"/>
      <color theme="1"/>
      <name val="Arial"/>
    </font>
  </fonts>
  <fills count="18">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rgb="FFF2F2F2"/>
        <bgColor rgb="FFF2F2F2"/>
      </patternFill>
    </fill>
    <fill>
      <patternFill patternType="solid">
        <fgColor rgb="FF8EAADB"/>
        <bgColor rgb="FF8EAADB"/>
      </patternFill>
    </fill>
    <fill>
      <patternFill patternType="solid">
        <fgColor rgb="FFFFFF99"/>
        <bgColor rgb="FFFFFF99"/>
      </patternFill>
    </fill>
    <fill>
      <patternFill patternType="solid">
        <fgColor rgb="FFFF9966"/>
        <bgColor rgb="FFFF9966"/>
      </patternFill>
    </fill>
    <fill>
      <patternFill patternType="solid">
        <fgColor rgb="FFC5E0B3"/>
        <bgColor rgb="FFC5E0B3"/>
      </patternFill>
    </fill>
    <fill>
      <patternFill patternType="solid">
        <fgColor rgb="FFE1E1FF"/>
        <bgColor rgb="FFE1E1FF"/>
      </patternFill>
    </fill>
    <fill>
      <patternFill patternType="solid">
        <fgColor rgb="FF1155CC"/>
        <bgColor rgb="FF1155CC"/>
      </patternFill>
    </fill>
    <fill>
      <patternFill patternType="solid">
        <fgColor rgb="FF999999"/>
        <bgColor rgb="FF999999"/>
      </patternFill>
    </fill>
    <fill>
      <patternFill patternType="solid">
        <fgColor rgb="FFD0CECE"/>
        <bgColor rgb="FFD0CECE"/>
      </patternFill>
    </fill>
    <fill>
      <patternFill patternType="solid">
        <fgColor rgb="FF00FF00"/>
        <bgColor rgb="FF00FF00"/>
      </patternFill>
    </fill>
    <fill>
      <patternFill patternType="solid">
        <fgColor rgb="FFFFFF00"/>
        <bgColor rgb="FFFFFF00"/>
      </patternFill>
    </fill>
    <fill>
      <patternFill patternType="solid">
        <fgColor rgb="FF9FC5E8"/>
        <bgColor rgb="FF9FC5E8"/>
      </patternFill>
    </fill>
    <fill>
      <patternFill patternType="solid">
        <fgColor rgb="FF00B050"/>
        <bgColor rgb="FF00B050"/>
      </patternFill>
    </fill>
    <fill>
      <patternFill patternType="solid">
        <fgColor rgb="FFFF0000"/>
        <bgColor rgb="FFFF0000"/>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thin">
        <color rgb="FF000000"/>
      </left>
      <right/>
      <top/>
      <bottom/>
      <diagonal/>
    </border>
    <border>
      <left/>
      <right/>
      <top style="thin">
        <color rgb="FF000000"/>
      </top>
      <bottom/>
      <diagonal/>
    </border>
    <border>
      <left style="thin">
        <color rgb="FF000000"/>
      </left>
      <right/>
      <top/>
      <bottom/>
      <diagonal/>
    </border>
    <border>
      <left/>
      <right/>
      <top/>
      <bottom/>
      <diagonal/>
    </border>
  </borders>
  <cellStyleXfs count="1">
    <xf numFmtId="0" fontId="0" fillId="0" borderId="0"/>
  </cellStyleXfs>
  <cellXfs count="78">
    <xf numFmtId="0" fontId="0" fillId="0" borderId="0" xfId="0" applyFont="1" applyAlignment="1"/>
    <xf numFmtId="0" fontId="3" fillId="0" borderId="4" xfId="0" applyFont="1" applyBorder="1"/>
    <xf numFmtId="0" fontId="4" fillId="3" borderId="5" xfId="0" applyFont="1" applyFill="1" applyBorder="1"/>
    <xf numFmtId="0" fontId="4" fillId="3" borderId="6" xfId="0" applyFont="1" applyFill="1" applyBorder="1" applyAlignment="1">
      <alignment horizontal="center"/>
    </xf>
    <xf numFmtId="0" fontId="4" fillId="3" borderId="6" xfId="0" applyFont="1" applyFill="1" applyBorder="1" applyAlignment="1">
      <alignment horizontal="left" vertical="top"/>
    </xf>
    <xf numFmtId="0" fontId="4" fillId="3" borderId="7" xfId="0" applyFont="1" applyFill="1" applyBorder="1"/>
    <xf numFmtId="0" fontId="3" fillId="0" borderId="8" xfId="0" applyFont="1" applyBorder="1"/>
    <xf numFmtId="0" fontId="3" fillId="0" borderId="4" xfId="0" applyFont="1" applyBorder="1" applyAlignment="1">
      <alignment horizontal="right"/>
    </xf>
    <xf numFmtId="0" fontId="3" fillId="0" borderId="9" xfId="0" applyFont="1" applyBorder="1" applyAlignment="1">
      <alignment horizontal="center"/>
    </xf>
    <xf numFmtId="0" fontId="3" fillId="0" borderId="0" xfId="0" applyFont="1" applyAlignment="1">
      <alignment horizontal="left" vertical="top"/>
    </xf>
    <xf numFmtId="49" fontId="3" fillId="0" borderId="9" xfId="0" applyNumberFormat="1" applyFont="1" applyBorder="1" applyAlignment="1">
      <alignment horizontal="center"/>
    </xf>
    <xf numFmtId="0" fontId="3" fillId="0" borderId="0" xfId="0" applyFont="1"/>
    <xf numFmtId="0" fontId="3" fillId="4" borderId="9" xfId="0" applyFont="1" applyFill="1" applyBorder="1" applyAlignment="1">
      <alignment wrapText="1"/>
    </xf>
    <xf numFmtId="0" fontId="3" fillId="0" borderId="0" xfId="0" applyFont="1" applyAlignment="1">
      <alignment wrapText="1"/>
    </xf>
    <xf numFmtId="9" fontId="3" fillId="0" borderId="0" xfId="0" applyNumberFormat="1" applyFont="1" applyAlignment="1">
      <alignment horizontal="left" vertical="top"/>
    </xf>
    <xf numFmtId="0" fontId="3" fillId="5" borderId="9" xfId="0" applyFont="1" applyFill="1" applyBorder="1" applyAlignment="1">
      <alignment horizontal="center"/>
    </xf>
    <xf numFmtId="0" fontId="3" fillId="6" borderId="9" xfId="0" applyFont="1" applyFill="1" applyBorder="1" applyAlignment="1">
      <alignment wrapText="1"/>
    </xf>
    <xf numFmtId="0" fontId="3" fillId="0" borderId="0" xfId="0" applyFont="1" applyAlignment="1">
      <alignment horizontal="right" wrapText="1"/>
    </xf>
    <xf numFmtId="0" fontId="3" fillId="5" borderId="9" xfId="0" applyFont="1" applyFill="1" applyBorder="1" applyAlignment="1">
      <alignment horizontal="center" wrapText="1"/>
    </xf>
    <xf numFmtId="0" fontId="3" fillId="7" borderId="9" xfId="0" applyFont="1" applyFill="1" applyBorder="1" applyAlignment="1">
      <alignment wrapText="1"/>
    </xf>
    <xf numFmtId="0" fontId="6" fillId="0" borderId="0" xfId="0" applyFont="1"/>
    <xf numFmtId="0" fontId="3" fillId="8" borderId="9" xfId="0" applyFont="1" applyFill="1" applyBorder="1" applyAlignment="1">
      <alignment wrapText="1"/>
    </xf>
    <xf numFmtId="0" fontId="3" fillId="0" borderId="4" xfId="0" applyFont="1" applyBorder="1" applyAlignment="1">
      <alignment wrapText="1"/>
    </xf>
    <xf numFmtId="0" fontId="3" fillId="9" borderId="9" xfId="0" applyFont="1" applyFill="1" applyBorder="1" applyAlignment="1">
      <alignment wrapText="1"/>
    </xf>
    <xf numFmtId="0" fontId="3" fillId="5" borderId="12" xfId="0" applyFont="1" applyFill="1" applyBorder="1" applyAlignment="1">
      <alignment horizontal="center" wrapText="1"/>
    </xf>
    <xf numFmtId="0" fontId="3" fillId="0" borderId="15" xfId="0" applyFont="1" applyBorder="1"/>
    <xf numFmtId="0" fontId="7" fillId="0" borderId="16" xfId="0" applyFont="1" applyBorder="1" applyAlignment="1">
      <alignment wrapText="1"/>
    </xf>
    <xf numFmtId="0" fontId="3" fillId="0" borderId="16" xfId="0" applyFont="1" applyBorder="1" applyAlignment="1">
      <alignment horizontal="left" vertical="top"/>
    </xf>
    <xf numFmtId="0" fontId="3" fillId="0" borderId="17" xfId="0" applyFont="1" applyBorder="1"/>
    <xf numFmtId="0" fontId="10" fillId="12" borderId="9" xfId="0" applyFont="1" applyFill="1" applyBorder="1" applyAlignment="1">
      <alignment horizontal="center"/>
    </xf>
    <xf numFmtId="0" fontId="12" fillId="0" borderId="9" xfId="0" applyFont="1" applyBorder="1" applyAlignment="1">
      <alignment horizontal="center" vertical="center"/>
    </xf>
    <xf numFmtId="0" fontId="3" fillId="13" borderId="9" xfId="0" applyFont="1" applyFill="1" applyBorder="1" applyAlignment="1">
      <alignment vertical="top" wrapText="1"/>
    </xf>
    <xf numFmtId="0" fontId="3" fillId="0" borderId="9" xfId="0" applyFont="1" applyBorder="1" applyAlignment="1">
      <alignment vertical="top" wrapText="1"/>
    </xf>
    <xf numFmtId="0" fontId="13" fillId="0" borderId="0" xfId="0" applyFont="1" applyAlignment="1">
      <alignment wrapText="1"/>
    </xf>
    <xf numFmtId="0" fontId="13" fillId="0" borderId="0" xfId="0" applyFont="1"/>
    <xf numFmtId="0" fontId="3" fillId="14" borderId="9" xfId="0" applyFont="1" applyFill="1" applyBorder="1" applyAlignment="1">
      <alignment vertical="top" wrapText="1"/>
    </xf>
    <xf numFmtId="0" fontId="3" fillId="0" borderId="9" xfId="0" applyFont="1" applyBorder="1" applyAlignment="1">
      <alignment vertical="top" wrapText="1"/>
    </xf>
    <xf numFmtId="0" fontId="3" fillId="0" borderId="0" xfId="0" applyFont="1" applyAlignment="1">
      <alignment vertical="center"/>
    </xf>
    <xf numFmtId="0" fontId="11" fillId="0" borderId="0" xfId="0" applyFont="1" applyAlignment="1">
      <alignment horizontal="left" vertical="center" wrapText="1"/>
    </xf>
    <xf numFmtId="0" fontId="3" fillId="0" borderId="0" xfId="0" applyFont="1" applyAlignment="1">
      <alignment horizontal="center"/>
    </xf>
    <xf numFmtId="0" fontId="13" fillId="16" borderId="24" xfId="0" applyFont="1" applyFill="1" applyBorder="1"/>
    <xf numFmtId="0" fontId="3" fillId="16" borderId="24" xfId="0" applyFont="1" applyFill="1" applyBorder="1"/>
    <xf numFmtId="0" fontId="3" fillId="17" borderId="24" xfId="0" applyFont="1" applyFill="1" applyBorder="1"/>
    <xf numFmtId="0" fontId="14" fillId="0" borderId="0" xfId="0" applyFont="1" applyAlignment="1"/>
    <xf numFmtId="0" fontId="3" fillId="0" borderId="9" xfId="0" applyFont="1" applyBorder="1" applyAlignment="1">
      <alignment vertical="top"/>
    </xf>
    <xf numFmtId="0" fontId="3" fillId="0" borderId="9" xfId="0" applyFont="1" applyBorder="1" applyAlignment="1">
      <alignment vertical="top"/>
    </xf>
    <xf numFmtId="0" fontId="16" fillId="0" borderId="0" xfId="0" applyFont="1"/>
    <xf numFmtId="0" fontId="17" fillId="0" borderId="0" xfId="0" applyFont="1"/>
    <xf numFmtId="49" fontId="3" fillId="0" borderId="0" xfId="0" applyNumberFormat="1" applyFo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5" fillId="0" borderId="4" xfId="0" applyFont="1" applyBorder="1" applyAlignment="1">
      <alignment horizontal="center"/>
    </xf>
    <xf numFmtId="0" fontId="0" fillId="0" borderId="0" xfId="0" applyFont="1" applyAlignment="1"/>
    <xf numFmtId="0" fontId="3" fillId="0" borderId="10" xfId="0" applyFont="1" applyBorder="1" applyAlignment="1">
      <alignment horizontal="left" vertical="top"/>
    </xf>
    <xf numFmtId="0" fontId="2" fillId="0" borderId="11" xfId="0" applyFont="1" applyBorder="1"/>
    <xf numFmtId="0" fontId="3" fillId="5" borderId="10" xfId="0" applyFont="1" applyFill="1" applyBorder="1" applyAlignment="1">
      <alignment horizontal="center" vertical="top"/>
    </xf>
    <xf numFmtId="0" fontId="3" fillId="0" borderId="13" xfId="0" applyFont="1" applyBorder="1" applyAlignment="1">
      <alignment horizontal="left" vertical="top"/>
    </xf>
    <xf numFmtId="0" fontId="2" fillId="0" borderId="14" xfId="0" applyFont="1" applyBorder="1"/>
    <xf numFmtId="0" fontId="3" fillId="0" borderId="0" xfId="0" applyFont="1" applyAlignment="1">
      <alignment horizontal="left" vertical="top"/>
    </xf>
    <xf numFmtId="0" fontId="9" fillId="15" borderId="23" xfId="0" applyFont="1" applyFill="1" applyBorder="1" applyAlignment="1">
      <alignment horizontal="center"/>
    </xf>
    <xf numFmtId="0" fontId="2" fillId="0" borderId="19" xfId="0" applyFont="1" applyBorder="1"/>
    <xf numFmtId="0" fontId="2" fillId="0" borderId="20" xfId="0" applyFont="1" applyBorder="1"/>
    <xf numFmtId="0" fontId="3" fillId="0" borderId="0" xfId="0" applyFont="1" applyAlignment="1">
      <alignment horizontal="left" vertical="top" wrapText="1"/>
    </xf>
    <xf numFmtId="0" fontId="8" fillId="10" borderId="18" xfId="0" applyFont="1" applyFill="1" applyBorder="1" applyAlignment="1">
      <alignment horizontal="center"/>
    </xf>
    <xf numFmtId="0" fontId="9" fillId="11" borderId="18" xfId="0" applyFont="1" applyFill="1" applyBorder="1" applyAlignment="1">
      <alignment horizontal="center" wrapText="1"/>
    </xf>
    <xf numFmtId="0" fontId="9" fillId="0" borderId="21" xfId="0" applyFont="1" applyBorder="1" applyAlignment="1">
      <alignment horizontal="center" wrapText="1"/>
    </xf>
    <xf numFmtId="0" fontId="9" fillId="12" borderId="10" xfId="0" applyFont="1" applyFill="1" applyBorder="1" applyAlignment="1">
      <alignment horizontal="center" wrapText="1"/>
    </xf>
    <xf numFmtId="0" fontId="11" fillId="0" borderId="10" xfId="0" applyFont="1" applyBorder="1" applyAlignment="1">
      <alignment horizontal="left" vertical="top" wrapText="1"/>
    </xf>
    <xf numFmtId="0" fontId="11" fillId="0" borderId="10" xfId="0" applyFont="1" applyBorder="1" applyAlignment="1">
      <alignment vertical="top" wrapText="1"/>
    </xf>
    <xf numFmtId="0" fontId="13" fillId="0" borderId="22" xfId="0" applyFont="1" applyBorder="1" applyAlignment="1">
      <alignment horizontal="center"/>
    </xf>
    <xf numFmtId="0" fontId="2" fillId="0" borderId="22" xfId="0" applyFont="1" applyBorder="1"/>
    <xf numFmtId="0" fontId="11" fillId="0" borderId="21" xfId="0" applyFont="1" applyBorder="1" applyAlignment="1">
      <alignment horizontal="center" vertical="center" wrapText="1"/>
    </xf>
    <xf numFmtId="0" fontId="11" fillId="0" borderId="0" xfId="0" applyFont="1" applyAlignment="1">
      <alignment horizontal="center" vertical="center" wrapText="1"/>
    </xf>
    <xf numFmtId="0" fontId="11" fillId="14" borderId="18" xfId="0" applyFont="1" applyFill="1" applyBorder="1" applyAlignment="1">
      <alignment horizontal="center" vertical="center" wrapText="1"/>
    </xf>
    <xf numFmtId="0" fontId="3" fillId="0" borderId="0" xfId="0" applyFont="1" applyAlignment="1">
      <alignment horizontal="center"/>
    </xf>
    <xf numFmtId="0" fontId="15" fillId="0" borderId="0" xfId="0" applyFont="1" applyAlignment="1">
      <alignment horizont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3.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document/d/17GFWAcvs11Nd4xIJ1BxRHbSeSz3xEq5Mb2gcs3yx2wo/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abSelected="1" workbookViewId="0">
      <selection activeCell="K7" sqref="K7"/>
    </sheetView>
  </sheetViews>
  <sheetFormatPr defaultColWidth="14.42578125" defaultRowHeight="15" customHeight="1"/>
  <cols>
    <col min="1" max="1" width="14.85546875" customWidth="1"/>
    <col min="2" max="2" width="67.28515625" customWidth="1"/>
    <col min="3" max="3" width="9.140625" customWidth="1"/>
    <col min="4" max="4" width="23.7109375" customWidth="1"/>
    <col min="5" max="6" width="8.42578125" hidden="1" customWidth="1"/>
    <col min="7" max="7" width="8.7109375" hidden="1" customWidth="1"/>
    <col min="8" max="26" width="8.7109375" customWidth="1"/>
  </cols>
  <sheetData>
    <row r="1" spans="1:11" ht="23.25">
      <c r="A1" s="49" t="s">
        <v>0</v>
      </c>
      <c r="B1" s="50"/>
      <c r="C1" s="50"/>
      <c r="D1" s="50"/>
      <c r="E1" s="51"/>
      <c r="H1" s="1"/>
    </row>
    <row r="2" spans="1:11" ht="21">
      <c r="A2" s="2"/>
      <c r="B2" s="3" t="s">
        <v>1</v>
      </c>
      <c r="C2" s="4"/>
      <c r="D2" s="4"/>
      <c r="E2" s="5"/>
      <c r="H2" s="1"/>
    </row>
    <row r="3" spans="1:11" ht="18.75">
      <c r="A3" s="52" t="s">
        <v>2</v>
      </c>
      <c r="B3" s="53"/>
      <c r="C3" s="53"/>
      <c r="D3" s="53"/>
      <c r="E3" s="6"/>
      <c r="H3" s="1"/>
    </row>
    <row r="4" spans="1:11">
      <c r="A4" s="7" t="s">
        <v>3</v>
      </c>
      <c r="B4" s="8" t="s">
        <v>4</v>
      </c>
      <c r="C4" s="9"/>
      <c r="D4" s="9"/>
      <c r="E4" s="6"/>
      <c r="H4" s="1"/>
    </row>
    <row r="5" spans="1:11">
      <c r="A5" s="7" t="s">
        <v>5</v>
      </c>
      <c r="B5" s="8" t="s">
        <v>6</v>
      </c>
      <c r="C5" s="9"/>
      <c r="D5" s="9"/>
      <c r="E5" s="6"/>
      <c r="H5" s="1"/>
    </row>
    <row r="6" spans="1:11">
      <c r="A6" s="7" t="s">
        <v>7</v>
      </c>
      <c r="B6" s="8">
        <v>2024</v>
      </c>
      <c r="C6" s="9"/>
      <c r="D6" s="9"/>
      <c r="E6" s="6"/>
      <c r="H6" s="1"/>
    </row>
    <row r="7" spans="1:11">
      <c r="A7" s="7" t="s">
        <v>8</v>
      </c>
      <c r="B7" s="10" t="s">
        <v>9</v>
      </c>
      <c r="C7" s="9"/>
      <c r="D7" s="9"/>
      <c r="E7" s="6"/>
      <c r="H7" s="1"/>
    </row>
    <row r="8" spans="1:11">
      <c r="A8" s="7" t="s">
        <v>10</v>
      </c>
      <c r="B8" s="8" t="s">
        <v>11</v>
      </c>
      <c r="C8" s="9"/>
      <c r="D8" s="9"/>
      <c r="E8" s="6"/>
      <c r="H8" s="1"/>
    </row>
    <row r="9" spans="1:11">
      <c r="A9" s="1"/>
      <c r="B9" s="11"/>
      <c r="C9" s="9"/>
      <c r="D9" s="9"/>
      <c r="E9" s="6"/>
      <c r="H9" s="1"/>
    </row>
    <row r="10" spans="1:11">
      <c r="A10" s="1"/>
      <c r="B10" s="12" t="s">
        <v>12</v>
      </c>
      <c r="C10" s="54" t="s">
        <v>13</v>
      </c>
      <c r="D10" s="55"/>
      <c r="E10" s="6"/>
      <c r="F10" s="11"/>
      <c r="G10" s="11"/>
      <c r="H10" s="1"/>
      <c r="I10" s="11"/>
      <c r="J10" s="11"/>
      <c r="K10" s="11"/>
    </row>
    <row r="11" spans="1:11">
      <c r="A11" s="1"/>
      <c r="B11" s="13"/>
      <c r="C11" s="14"/>
      <c r="D11" s="9"/>
      <c r="E11" s="6">
        <f>COUNTIF(C10,"Yes")</f>
        <v>1</v>
      </c>
      <c r="G11" s="11"/>
      <c r="H11" s="1"/>
      <c r="I11" s="11"/>
      <c r="J11" s="11"/>
    </row>
    <row r="12" spans="1:11">
      <c r="A12" s="1"/>
      <c r="B12" s="15" t="s">
        <v>14</v>
      </c>
      <c r="C12" s="56" t="s">
        <v>15</v>
      </c>
      <c r="D12" s="55"/>
      <c r="E12" s="6"/>
      <c r="F12" s="11">
        <f>COUNTBLANK(C10)</f>
        <v>0</v>
      </c>
      <c r="H12" s="1"/>
    </row>
    <row r="13" spans="1:11">
      <c r="A13" s="1"/>
      <c r="B13" s="16" t="s">
        <v>16</v>
      </c>
      <c r="C13" s="54" t="str">
        <f>IFERROR('1.1 Alignment'!D11,"")</f>
        <v>2: Meets expectations</v>
      </c>
      <c r="D13" s="55"/>
      <c r="E13" s="6">
        <f t="shared" ref="E13:E15" si="0">COUNTIF(C13,"2: Meets expectations")+COUNTIF(C13,"1: Partially meets expectations")</f>
        <v>1</v>
      </c>
      <c r="F13" s="11"/>
      <c r="G13" s="11"/>
      <c r="H13" s="1"/>
      <c r="I13" s="11"/>
      <c r="J13" s="11"/>
      <c r="K13" s="11"/>
    </row>
    <row r="14" spans="1:11">
      <c r="A14" s="1"/>
      <c r="B14" s="16" t="s">
        <v>17</v>
      </c>
      <c r="C14" s="54" t="str">
        <f>IFERROR('1.2 Rigor &amp; Communication'!D12,"")</f>
        <v>1: Partially meets expectations</v>
      </c>
      <c r="D14" s="55"/>
      <c r="E14" s="6">
        <f t="shared" si="0"/>
        <v>1</v>
      </c>
      <c r="F14" s="11"/>
      <c r="G14" s="11"/>
      <c r="H14" s="1"/>
      <c r="I14" s="11"/>
      <c r="J14" s="11"/>
      <c r="K14" s="11"/>
    </row>
    <row r="15" spans="1:11">
      <c r="A15" s="1"/>
      <c r="B15" s="16" t="s">
        <v>18</v>
      </c>
      <c r="C15" s="54" t="str">
        <f>IFERROR('1.3 Cognitive Challenge'!D12,"")</f>
        <v>1: Partially meets expectations</v>
      </c>
      <c r="D15" s="55"/>
      <c r="E15" s="6">
        <f t="shared" si="0"/>
        <v>1</v>
      </c>
      <c r="G15" s="11"/>
      <c r="H15" s="1"/>
      <c r="I15" s="11"/>
      <c r="J15" s="11"/>
      <c r="K15" s="11"/>
    </row>
    <row r="16" spans="1:11">
      <c r="A16" s="1"/>
      <c r="B16" s="17"/>
      <c r="C16" s="59"/>
      <c r="D16" s="53"/>
      <c r="E16" s="6"/>
      <c r="F16" s="11">
        <f>COUNTBLANK(C13:C15)</f>
        <v>0</v>
      </c>
      <c r="H16" s="1"/>
    </row>
    <row r="17" spans="1:8">
      <c r="A17" s="1"/>
      <c r="B17" s="18" t="s">
        <v>19</v>
      </c>
      <c r="C17" s="56" t="s">
        <v>15</v>
      </c>
      <c r="D17" s="55"/>
      <c r="E17" s="6"/>
      <c r="H17" s="1"/>
    </row>
    <row r="18" spans="1:8">
      <c r="A18" s="1"/>
      <c r="B18" s="19" t="s">
        <v>20</v>
      </c>
      <c r="C18" s="54" t="str">
        <f>IFERROR('2.1 Engagement &amp; Motivation'!D12,"")</f>
        <v>1: Partially meets expectations</v>
      </c>
      <c r="D18" s="55"/>
      <c r="E18" s="6">
        <f t="shared" ref="E18:E19" si="1">COUNTIF(C18,"2: Meets expectations")+COUNTIF(C18,"1: Partially meets expectations")</f>
        <v>1</v>
      </c>
      <c r="H18" s="1"/>
    </row>
    <row r="19" spans="1:8">
      <c r="A19" s="1"/>
      <c r="B19" s="19" t="s">
        <v>21</v>
      </c>
      <c r="C19" s="54" t="str">
        <f>IFERROR('2.2 Culturally Responsive'!D11,"")</f>
        <v>1: Partially meets expectations</v>
      </c>
      <c r="D19" s="55"/>
      <c r="E19" s="6">
        <f t="shared" si="1"/>
        <v>1</v>
      </c>
      <c r="H19" s="1"/>
    </row>
    <row r="20" spans="1:8">
      <c r="A20" s="1"/>
      <c r="B20" s="13"/>
      <c r="C20" s="14"/>
      <c r="D20" s="14"/>
      <c r="E20" s="6"/>
      <c r="F20" s="20">
        <f>COUNTBLANK(C18:C19)</f>
        <v>0</v>
      </c>
      <c r="H20" s="1"/>
    </row>
    <row r="21" spans="1:8" ht="15.75" customHeight="1">
      <c r="A21" s="1"/>
      <c r="B21" s="15" t="s">
        <v>22</v>
      </c>
      <c r="C21" s="56" t="s">
        <v>15</v>
      </c>
      <c r="D21" s="55"/>
      <c r="E21" s="6"/>
      <c r="H21" s="1"/>
    </row>
    <row r="22" spans="1:8" ht="15.75" customHeight="1">
      <c r="A22" s="1"/>
      <c r="B22" s="21" t="s">
        <v>23</v>
      </c>
      <c r="C22" s="54" t="str">
        <f>IFERROR('3.1 Supports for Teachers'!D12,"")</f>
        <v>2: Meets expectations</v>
      </c>
      <c r="D22" s="55"/>
      <c r="E22" s="6">
        <f t="shared" ref="E22:E24" si="2">COUNTIF(C22,"2: Meets expectations")+COUNTIF(C22,"1: Partially meets expectations")</f>
        <v>1</v>
      </c>
      <c r="H22" s="1"/>
    </row>
    <row r="23" spans="1:8" ht="15.75" customHeight="1">
      <c r="A23" s="1"/>
      <c r="B23" s="21" t="s">
        <v>24</v>
      </c>
      <c r="C23" s="54" t="str">
        <f>IFERROR('3.2 Supports for Students'!D12,"")</f>
        <v>1: Partially meets expectations</v>
      </c>
      <c r="D23" s="55"/>
      <c r="E23" s="6">
        <f t="shared" si="2"/>
        <v>1</v>
      </c>
      <c r="H23" s="1"/>
    </row>
    <row r="24" spans="1:8" ht="15.75" customHeight="1">
      <c r="A24" s="1"/>
      <c r="B24" s="21" t="s">
        <v>25</v>
      </c>
      <c r="C24" s="54" t="str">
        <f>IFERROR('3.3 Digital Design Elements'!D12,"")</f>
        <v>2: Meets expectations</v>
      </c>
      <c r="D24" s="55"/>
      <c r="E24" s="6">
        <f t="shared" si="2"/>
        <v>1</v>
      </c>
      <c r="H24" s="1"/>
    </row>
    <row r="25" spans="1:8" ht="15.75" customHeight="1">
      <c r="A25" s="1"/>
      <c r="B25" s="13"/>
      <c r="C25" s="9"/>
      <c r="D25" s="14"/>
      <c r="E25" s="6"/>
      <c r="F25" s="20">
        <f>COUNTBLANK(C22:C24)</f>
        <v>0</v>
      </c>
      <c r="H25" s="1"/>
    </row>
    <row r="26" spans="1:8" ht="15.75" customHeight="1">
      <c r="A26" s="22"/>
      <c r="B26" s="15" t="s">
        <v>26</v>
      </c>
      <c r="C26" s="56" t="s">
        <v>15</v>
      </c>
      <c r="D26" s="55"/>
      <c r="E26" s="6"/>
      <c r="H26" s="1"/>
    </row>
    <row r="27" spans="1:8" ht="15.75" customHeight="1">
      <c r="A27" s="1"/>
      <c r="B27" s="23" t="s">
        <v>27</v>
      </c>
      <c r="C27" s="54" t="str">
        <f>IFERROR('4.1 Formative Assessment'!D12,"")</f>
        <v>1: Partially meets expectations</v>
      </c>
      <c r="D27" s="55"/>
      <c r="E27" s="6">
        <f t="shared" ref="E27:E28" si="3">COUNTIF(C27,"2: Meets expectations")+COUNTIF(C27,"1: Partially meets expectations")</f>
        <v>1</v>
      </c>
      <c r="H27" s="1"/>
    </row>
    <row r="28" spans="1:8" ht="15.75" customHeight="1">
      <c r="A28" s="1"/>
      <c r="B28" s="23" t="s">
        <v>28</v>
      </c>
      <c r="C28" s="54" t="str">
        <f>IFERROR('4.2 Performance Assessments'!D12,"")</f>
        <v>1: Partially meets expectations</v>
      </c>
      <c r="D28" s="55"/>
      <c r="E28" s="6">
        <f t="shared" si="3"/>
        <v>1</v>
      </c>
      <c r="H28" s="1"/>
    </row>
    <row r="29" spans="1:8" ht="15.75" customHeight="1">
      <c r="A29" s="1"/>
      <c r="B29" s="23" t="s">
        <v>29</v>
      </c>
      <c r="C29" s="54" t="str">
        <f>IFERROR('4.3 Integrated Assessment'!D12,"")</f>
        <v>1: Partially meets expectations</v>
      </c>
      <c r="D29" s="55"/>
      <c r="E29" s="6"/>
      <c r="H29" s="1"/>
    </row>
    <row r="30" spans="1:8" ht="15.75" customHeight="1">
      <c r="A30" s="1"/>
      <c r="B30" s="11"/>
      <c r="C30" s="9"/>
      <c r="D30" s="9"/>
      <c r="E30" s="6"/>
      <c r="F30" s="20">
        <f>COUNTBLANK(C27:C28)</f>
        <v>0</v>
      </c>
      <c r="H30" s="1"/>
    </row>
    <row r="31" spans="1:8" ht="15.75" customHeight="1">
      <c r="A31" s="1"/>
      <c r="B31" s="24" t="s">
        <v>2</v>
      </c>
      <c r="C31" s="57" t="str">
        <f>(IF(AND(F31&gt;0),"",IF(AND(E31=11),"MEETS","DOES NOT MEET")))</f>
        <v>MEETS</v>
      </c>
      <c r="D31" s="58"/>
      <c r="E31" s="6">
        <f>SUM(E11:E29)</f>
        <v>11</v>
      </c>
      <c r="F31" s="20">
        <f>SUM(F12:F30)</f>
        <v>0</v>
      </c>
      <c r="H31" s="1"/>
    </row>
    <row r="32" spans="1:8" ht="15.75" customHeight="1">
      <c r="A32" s="1"/>
      <c r="B32" s="11"/>
      <c r="C32" s="9"/>
      <c r="D32" s="9"/>
      <c r="E32" s="6"/>
      <c r="H32" s="1"/>
    </row>
    <row r="33" spans="1:8" ht="15.75" customHeight="1">
      <c r="A33" s="25"/>
      <c r="B33" s="26" t="s">
        <v>30</v>
      </c>
      <c r="C33" s="27"/>
      <c r="D33" s="27"/>
      <c r="E33" s="28"/>
      <c r="H33" s="1"/>
    </row>
    <row r="34" spans="1:8" ht="15.75" customHeight="1">
      <c r="C34" s="9"/>
      <c r="D34" s="9"/>
    </row>
    <row r="35" spans="1:8" ht="15.75" customHeight="1">
      <c r="C35" s="9"/>
      <c r="D35" s="9"/>
    </row>
    <row r="36" spans="1:8" ht="15.75" customHeight="1">
      <c r="C36" s="9"/>
      <c r="D36" s="9"/>
    </row>
    <row r="37" spans="1:8" ht="15.75" customHeight="1">
      <c r="C37" s="9"/>
      <c r="D37" s="9"/>
    </row>
    <row r="38" spans="1:8" ht="15.75" customHeight="1">
      <c r="C38" s="9"/>
      <c r="D38" s="9"/>
    </row>
    <row r="39" spans="1:8" ht="15.75" customHeight="1">
      <c r="C39" s="9"/>
      <c r="D39" s="9"/>
    </row>
    <row r="40" spans="1:8" ht="15.75" customHeight="1">
      <c r="C40" s="9"/>
      <c r="D40" s="9"/>
    </row>
    <row r="41" spans="1:8" ht="15.75" customHeight="1">
      <c r="C41" s="9"/>
      <c r="D41" s="9"/>
    </row>
    <row r="42" spans="1:8" ht="15.75" customHeight="1">
      <c r="C42" s="9"/>
      <c r="D42" s="9"/>
    </row>
    <row r="43" spans="1:8" ht="15.75" customHeight="1">
      <c r="C43" s="9"/>
      <c r="D43" s="9"/>
    </row>
    <row r="44" spans="1:8" ht="15.75" customHeight="1">
      <c r="C44" s="9"/>
      <c r="D44" s="9"/>
    </row>
    <row r="45" spans="1:8" ht="15.75" customHeight="1">
      <c r="C45" s="9"/>
      <c r="D45" s="9"/>
    </row>
    <row r="46" spans="1:8" ht="15.75" customHeight="1">
      <c r="C46" s="9"/>
      <c r="D46" s="9"/>
    </row>
    <row r="47" spans="1:8" ht="15.75" customHeight="1">
      <c r="C47" s="9"/>
      <c r="D47" s="9"/>
    </row>
    <row r="48" spans="1:8" ht="15.75" customHeight="1">
      <c r="C48" s="9"/>
      <c r="D48" s="9"/>
    </row>
    <row r="49" spans="3:4" ht="15.75" customHeight="1">
      <c r="C49" s="9"/>
      <c r="D49" s="9"/>
    </row>
    <row r="50" spans="3:4" ht="15.75" customHeight="1">
      <c r="C50" s="9"/>
      <c r="D50" s="9"/>
    </row>
    <row r="51" spans="3:4" ht="15.75" customHeight="1">
      <c r="C51" s="9"/>
      <c r="D51" s="9"/>
    </row>
    <row r="52" spans="3:4" ht="15.75" customHeight="1">
      <c r="C52" s="9"/>
      <c r="D52" s="9"/>
    </row>
    <row r="53" spans="3:4" ht="15.75" customHeight="1">
      <c r="C53" s="9"/>
      <c r="D53" s="9"/>
    </row>
    <row r="54" spans="3:4" ht="15.75" customHeight="1">
      <c r="C54" s="9"/>
      <c r="D54" s="9"/>
    </row>
    <row r="55" spans="3:4" ht="15.75" customHeight="1">
      <c r="C55" s="9"/>
      <c r="D55" s="9"/>
    </row>
    <row r="56" spans="3:4" ht="15.75" customHeight="1">
      <c r="C56" s="9"/>
      <c r="D56" s="9"/>
    </row>
    <row r="57" spans="3:4" ht="15.75" customHeight="1">
      <c r="C57" s="9"/>
      <c r="D57" s="9"/>
    </row>
    <row r="58" spans="3:4" ht="15.75" customHeight="1">
      <c r="C58" s="9"/>
      <c r="D58" s="9"/>
    </row>
    <row r="59" spans="3:4" ht="15.75" customHeight="1">
      <c r="C59" s="9"/>
      <c r="D59" s="9"/>
    </row>
    <row r="60" spans="3:4" ht="15.75" customHeight="1">
      <c r="C60" s="9"/>
      <c r="D60" s="9"/>
    </row>
    <row r="61" spans="3:4" ht="15.75" customHeight="1">
      <c r="C61" s="9"/>
      <c r="D61" s="9"/>
    </row>
    <row r="62" spans="3:4" ht="15.75" customHeight="1">
      <c r="C62" s="9"/>
      <c r="D62" s="9"/>
    </row>
    <row r="63" spans="3:4" ht="15.75" customHeight="1">
      <c r="C63" s="9"/>
      <c r="D63" s="9"/>
    </row>
    <row r="64" spans="3:4" ht="15.75" customHeight="1">
      <c r="C64" s="9"/>
      <c r="D64" s="9"/>
    </row>
    <row r="65" spans="3:4" ht="15.75" customHeight="1">
      <c r="C65" s="9"/>
      <c r="D65" s="9"/>
    </row>
    <row r="66" spans="3:4" ht="15.75" customHeight="1">
      <c r="C66" s="9"/>
      <c r="D66" s="9"/>
    </row>
    <row r="67" spans="3:4" ht="15.75" customHeight="1">
      <c r="C67" s="9"/>
      <c r="D67" s="9"/>
    </row>
    <row r="68" spans="3:4" ht="15.75" customHeight="1">
      <c r="C68" s="9"/>
      <c r="D68" s="9"/>
    </row>
    <row r="69" spans="3:4" ht="15.75" customHeight="1">
      <c r="C69" s="9"/>
      <c r="D69" s="9"/>
    </row>
    <row r="70" spans="3:4" ht="15.75" customHeight="1">
      <c r="C70" s="9"/>
      <c r="D70" s="9"/>
    </row>
    <row r="71" spans="3:4" ht="15.75" customHeight="1">
      <c r="C71" s="9"/>
      <c r="D71" s="9"/>
    </row>
    <row r="72" spans="3:4" ht="15.75" customHeight="1">
      <c r="C72" s="9"/>
      <c r="D72" s="9"/>
    </row>
    <row r="73" spans="3:4" ht="15.75" customHeight="1">
      <c r="C73" s="9"/>
      <c r="D73" s="9"/>
    </row>
    <row r="74" spans="3:4" ht="15.75" customHeight="1">
      <c r="C74" s="9"/>
      <c r="D74" s="9"/>
    </row>
    <row r="75" spans="3:4" ht="15.75" customHeight="1">
      <c r="C75" s="9"/>
      <c r="D75" s="9"/>
    </row>
    <row r="76" spans="3:4" ht="15.75" customHeight="1">
      <c r="C76" s="9"/>
      <c r="D76" s="9"/>
    </row>
    <row r="77" spans="3:4" ht="15.75" customHeight="1">
      <c r="C77" s="9"/>
      <c r="D77" s="9"/>
    </row>
    <row r="78" spans="3:4" ht="15.75" customHeight="1">
      <c r="C78" s="9"/>
      <c r="D78" s="9"/>
    </row>
    <row r="79" spans="3:4" ht="15.75" customHeight="1">
      <c r="C79" s="9"/>
      <c r="D79" s="9"/>
    </row>
    <row r="80" spans="3:4" ht="15.75" customHeight="1">
      <c r="C80" s="9"/>
      <c r="D80" s="9"/>
    </row>
    <row r="81" spans="3:4" ht="15.75" customHeight="1">
      <c r="C81" s="9"/>
      <c r="D81" s="9"/>
    </row>
    <row r="82" spans="3:4" ht="15.75" customHeight="1">
      <c r="C82" s="9"/>
      <c r="D82" s="9"/>
    </row>
    <row r="83" spans="3:4" ht="15.75" customHeight="1">
      <c r="C83" s="9"/>
      <c r="D83" s="9"/>
    </row>
    <row r="84" spans="3:4" ht="15.75" customHeight="1">
      <c r="C84" s="9"/>
      <c r="D84" s="9"/>
    </row>
    <row r="85" spans="3:4" ht="15.75" customHeight="1">
      <c r="C85" s="9"/>
      <c r="D85" s="9"/>
    </row>
    <row r="86" spans="3:4" ht="15.75" customHeight="1">
      <c r="C86" s="9"/>
      <c r="D86" s="9"/>
    </row>
    <row r="87" spans="3:4" ht="15.75" customHeight="1">
      <c r="C87" s="9"/>
      <c r="D87" s="9"/>
    </row>
    <row r="88" spans="3:4" ht="15.75" customHeight="1">
      <c r="C88" s="9"/>
      <c r="D88" s="9"/>
    </row>
    <row r="89" spans="3:4" ht="15.75" customHeight="1">
      <c r="C89" s="9"/>
      <c r="D89" s="9"/>
    </row>
    <row r="90" spans="3:4" ht="15.75" customHeight="1">
      <c r="C90" s="9"/>
      <c r="D90" s="9"/>
    </row>
    <row r="91" spans="3:4" ht="15.75" customHeight="1">
      <c r="C91" s="9"/>
      <c r="D91" s="9"/>
    </row>
    <row r="92" spans="3:4" ht="15.75" customHeight="1">
      <c r="C92" s="9"/>
      <c r="D92" s="9"/>
    </row>
    <row r="93" spans="3:4" ht="15.75" customHeight="1">
      <c r="C93" s="9"/>
      <c r="D93" s="9"/>
    </row>
    <row r="94" spans="3:4" ht="15.75" customHeight="1">
      <c r="C94" s="9"/>
      <c r="D94" s="9"/>
    </row>
    <row r="95" spans="3:4" ht="15.75" customHeight="1">
      <c r="C95" s="9"/>
      <c r="D95" s="9"/>
    </row>
    <row r="96" spans="3:4" ht="15.75" customHeight="1">
      <c r="C96" s="9"/>
      <c r="D96" s="9"/>
    </row>
    <row r="97" spans="3:4" ht="15.75" customHeight="1">
      <c r="C97" s="9"/>
      <c r="D97" s="9"/>
    </row>
    <row r="98" spans="3:4" ht="15.75" customHeight="1">
      <c r="C98" s="9"/>
      <c r="D98" s="9"/>
    </row>
    <row r="99" spans="3:4" ht="15.75" customHeight="1">
      <c r="C99" s="9"/>
      <c r="D99" s="9"/>
    </row>
    <row r="100" spans="3:4" ht="15.75" customHeight="1">
      <c r="C100" s="9"/>
      <c r="D100" s="9"/>
    </row>
    <row r="101" spans="3:4" ht="15.75" customHeight="1">
      <c r="C101" s="9"/>
      <c r="D101" s="9"/>
    </row>
    <row r="102" spans="3:4" ht="15.75" customHeight="1">
      <c r="C102" s="9"/>
      <c r="D102" s="9"/>
    </row>
    <row r="103" spans="3:4" ht="15.75" customHeight="1">
      <c r="C103" s="9"/>
      <c r="D103" s="9"/>
    </row>
    <row r="104" spans="3:4" ht="15.75" customHeight="1">
      <c r="C104" s="9"/>
      <c r="D104" s="9"/>
    </row>
    <row r="105" spans="3:4" ht="15.75" customHeight="1">
      <c r="C105" s="9"/>
      <c r="D105" s="9"/>
    </row>
    <row r="106" spans="3:4" ht="15.75" customHeight="1">
      <c r="C106" s="9"/>
      <c r="D106" s="9"/>
    </row>
    <row r="107" spans="3:4" ht="15.75" customHeight="1">
      <c r="C107" s="9"/>
      <c r="D107" s="9"/>
    </row>
    <row r="108" spans="3:4" ht="15.75" customHeight="1">
      <c r="C108" s="9"/>
      <c r="D108" s="9"/>
    </row>
    <row r="109" spans="3:4" ht="15.75" customHeight="1">
      <c r="C109" s="9"/>
      <c r="D109" s="9"/>
    </row>
    <row r="110" spans="3:4" ht="15.75" customHeight="1">
      <c r="C110" s="9"/>
      <c r="D110" s="9"/>
    </row>
    <row r="111" spans="3:4" ht="15.75" customHeight="1">
      <c r="C111" s="9"/>
      <c r="D111" s="9"/>
    </row>
    <row r="112" spans="3:4" ht="15.75" customHeight="1">
      <c r="C112" s="9"/>
      <c r="D112" s="9"/>
    </row>
    <row r="113" spans="3:4" ht="15.75" customHeight="1">
      <c r="C113" s="9"/>
      <c r="D113" s="9"/>
    </row>
    <row r="114" spans="3:4" ht="15.75" customHeight="1">
      <c r="C114" s="9"/>
      <c r="D114" s="9"/>
    </row>
    <row r="115" spans="3:4" ht="15.75" customHeight="1">
      <c r="C115" s="9"/>
      <c r="D115" s="9"/>
    </row>
    <row r="116" spans="3:4" ht="15.75" customHeight="1">
      <c r="C116" s="9"/>
      <c r="D116" s="9"/>
    </row>
    <row r="117" spans="3:4" ht="15.75" customHeight="1">
      <c r="C117" s="9"/>
      <c r="D117" s="9"/>
    </row>
    <row r="118" spans="3:4" ht="15.75" customHeight="1">
      <c r="C118" s="9"/>
      <c r="D118" s="9"/>
    </row>
    <row r="119" spans="3:4" ht="15.75" customHeight="1">
      <c r="C119" s="9"/>
      <c r="D119" s="9"/>
    </row>
    <row r="120" spans="3:4" ht="15.75" customHeight="1">
      <c r="C120" s="9"/>
      <c r="D120" s="9"/>
    </row>
    <row r="121" spans="3:4" ht="15.75" customHeight="1">
      <c r="C121" s="9"/>
      <c r="D121" s="9"/>
    </row>
    <row r="122" spans="3:4" ht="15.75" customHeight="1">
      <c r="C122" s="9"/>
      <c r="D122" s="9"/>
    </row>
    <row r="123" spans="3:4" ht="15.75" customHeight="1">
      <c r="C123" s="9"/>
      <c r="D123" s="9"/>
    </row>
    <row r="124" spans="3:4" ht="15.75" customHeight="1">
      <c r="C124" s="9"/>
      <c r="D124" s="9"/>
    </row>
    <row r="125" spans="3:4" ht="15.75" customHeight="1">
      <c r="C125" s="9"/>
      <c r="D125" s="9"/>
    </row>
    <row r="126" spans="3:4" ht="15.75" customHeight="1">
      <c r="C126" s="9"/>
      <c r="D126" s="9"/>
    </row>
    <row r="127" spans="3:4" ht="15.75" customHeight="1">
      <c r="C127" s="9"/>
      <c r="D127" s="9"/>
    </row>
    <row r="128" spans="3:4" ht="15.75" customHeight="1">
      <c r="C128" s="9"/>
      <c r="D128" s="9"/>
    </row>
    <row r="129" spans="3:4" ht="15.75" customHeight="1">
      <c r="C129" s="9"/>
      <c r="D129" s="9"/>
    </row>
    <row r="130" spans="3:4" ht="15.75" customHeight="1">
      <c r="C130" s="9"/>
      <c r="D130" s="9"/>
    </row>
    <row r="131" spans="3:4" ht="15.75" customHeight="1">
      <c r="C131" s="9"/>
      <c r="D131" s="9"/>
    </row>
    <row r="132" spans="3:4" ht="15.75" customHeight="1">
      <c r="C132" s="9"/>
      <c r="D132" s="9"/>
    </row>
    <row r="133" spans="3:4" ht="15.75" customHeight="1">
      <c r="C133" s="9"/>
      <c r="D133" s="9"/>
    </row>
    <row r="134" spans="3:4" ht="15.75" customHeight="1">
      <c r="C134" s="9"/>
      <c r="D134" s="9"/>
    </row>
    <row r="135" spans="3:4" ht="15.75" customHeight="1">
      <c r="C135" s="9"/>
      <c r="D135" s="9"/>
    </row>
    <row r="136" spans="3:4" ht="15.75" customHeight="1">
      <c r="C136" s="9"/>
      <c r="D136" s="9"/>
    </row>
    <row r="137" spans="3:4" ht="15.75" customHeight="1">
      <c r="C137" s="9"/>
      <c r="D137" s="9"/>
    </row>
    <row r="138" spans="3:4" ht="15.75" customHeight="1">
      <c r="C138" s="9"/>
      <c r="D138" s="9"/>
    </row>
    <row r="139" spans="3:4" ht="15.75" customHeight="1">
      <c r="C139" s="9"/>
      <c r="D139" s="9"/>
    </row>
    <row r="140" spans="3:4" ht="15.75" customHeight="1">
      <c r="C140" s="9"/>
      <c r="D140" s="9"/>
    </row>
    <row r="141" spans="3:4" ht="15.75" customHeight="1">
      <c r="C141" s="9"/>
      <c r="D141" s="9"/>
    </row>
    <row r="142" spans="3:4" ht="15.75" customHeight="1">
      <c r="C142" s="9"/>
      <c r="D142" s="9"/>
    </row>
    <row r="143" spans="3:4" ht="15.75" customHeight="1">
      <c r="C143" s="9"/>
      <c r="D143" s="9"/>
    </row>
    <row r="144" spans="3:4" ht="15.75" customHeight="1">
      <c r="C144" s="9"/>
      <c r="D144" s="9"/>
    </row>
    <row r="145" spans="3:4" ht="15.75" customHeight="1">
      <c r="C145" s="9"/>
      <c r="D145" s="9"/>
    </row>
    <row r="146" spans="3:4" ht="15.75" customHeight="1">
      <c r="C146" s="9"/>
      <c r="D146" s="9"/>
    </row>
    <row r="147" spans="3:4" ht="15.75" customHeight="1">
      <c r="C147" s="9"/>
      <c r="D147" s="9"/>
    </row>
    <row r="148" spans="3:4" ht="15.75" customHeight="1">
      <c r="C148" s="9"/>
      <c r="D148" s="9"/>
    </row>
    <row r="149" spans="3:4" ht="15.75" customHeight="1">
      <c r="C149" s="9"/>
      <c r="D149" s="9"/>
    </row>
    <row r="150" spans="3:4" ht="15.75" customHeight="1">
      <c r="C150" s="9"/>
      <c r="D150" s="9"/>
    </row>
    <row r="151" spans="3:4" ht="15.75" customHeight="1">
      <c r="C151" s="9"/>
      <c r="D151" s="9"/>
    </row>
    <row r="152" spans="3:4" ht="15.75" customHeight="1">
      <c r="C152" s="9"/>
      <c r="D152" s="9"/>
    </row>
    <row r="153" spans="3:4" ht="15.75" customHeight="1">
      <c r="C153" s="9"/>
      <c r="D153" s="9"/>
    </row>
    <row r="154" spans="3:4" ht="15.75" customHeight="1">
      <c r="C154" s="9"/>
      <c r="D154" s="9"/>
    </row>
    <row r="155" spans="3:4" ht="15.75" customHeight="1">
      <c r="C155" s="9"/>
      <c r="D155" s="9"/>
    </row>
    <row r="156" spans="3:4" ht="15.75" customHeight="1">
      <c r="C156" s="9"/>
      <c r="D156" s="9"/>
    </row>
    <row r="157" spans="3:4" ht="15.75" customHeight="1">
      <c r="C157" s="9"/>
      <c r="D157" s="9"/>
    </row>
    <row r="158" spans="3:4" ht="15.75" customHeight="1">
      <c r="C158" s="9"/>
      <c r="D158" s="9"/>
    </row>
    <row r="159" spans="3:4" ht="15.75" customHeight="1">
      <c r="C159" s="9"/>
      <c r="D159" s="9"/>
    </row>
    <row r="160" spans="3:4" ht="15.75" customHeight="1">
      <c r="C160" s="9"/>
      <c r="D160" s="9"/>
    </row>
    <row r="161" spans="3:4" ht="15.75" customHeight="1">
      <c r="C161" s="9"/>
      <c r="D161" s="9"/>
    </row>
    <row r="162" spans="3:4" ht="15.75" customHeight="1">
      <c r="C162" s="9"/>
      <c r="D162" s="9"/>
    </row>
    <row r="163" spans="3:4" ht="15.75" customHeight="1">
      <c r="C163" s="9"/>
      <c r="D163" s="9"/>
    </row>
    <row r="164" spans="3:4" ht="15.75" customHeight="1">
      <c r="C164" s="9"/>
      <c r="D164" s="9"/>
    </row>
    <row r="165" spans="3:4" ht="15.75" customHeight="1">
      <c r="C165" s="9"/>
      <c r="D165" s="9"/>
    </row>
    <row r="166" spans="3:4" ht="15.75" customHeight="1">
      <c r="C166" s="9"/>
      <c r="D166" s="9"/>
    </row>
    <row r="167" spans="3:4" ht="15.75" customHeight="1">
      <c r="C167" s="9"/>
      <c r="D167" s="9"/>
    </row>
    <row r="168" spans="3:4" ht="15.75" customHeight="1">
      <c r="C168" s="9"/>
      <c r="D168" s="9"/>
    </row>
    <row r="169" spans="3:4" ht="15.75" customHeight="1">
      <c r="C169" s="9"/>
      <c r="D169" s="9"/>
    </row>
    <row r="170" spans="3:4" ht="15.75" customHeight="1">
      <c r="C170" s="9"/>
      <c r="D170" s="9"/>
    </row>
    <row r="171" spans="3:4" ht="15.75" customHeight="1">
      <c r="C171" s="9"/>
      <c r="D171" s="9"/>
    </row>
    <row r="172" spans="3:4" ht="15.75" customHeight="1">
      <c r="C172" s="9"/>
      <c r="D172" s="9"/>
    </row>
    <row r="173" spans="3:4" ht="15.75" customHeight="1">
      <c r="C173" s="9"/>
      <c r="D173" s="9"/>
    </row>
    <row r="174" spans="3:4" ht="15.75" customHeight="1">
      <c r="C174" s="9"/>
      <c r="D174" s="9"/>
    </row>
    <row r="175" spans="3:4" ht="15.75" customHeight="1">
      <c r="C175" s="9"/>
      <c r="D175" s="9"/>
    </row>
    <row r="176" spans="3:4" ht="15.75" customHeight="1">
      <c r="C176" s="9"/>
      <c r="D176" s="9"/>
    </row>
    <row r="177" spans="3:4" ht="15.75" customHeight="1">
      <c r="C177" s="9"/>
      <c r="D177" s="9"/>
    </row>
    <row r="178" spans="3:4" ht="15.75" customHeight="1">
      <c r="C178" s="9"/>
      <c r="D178" s="9"/>
    </row>
    <row r="179" spans="3:4" ht="15.75" customHeight="1">
      <c r="C179" s="9"/>
      <c r="D179" s="9"/>
    </row>
    <row r="180" spans="3:4" ht="15.75" customHeight="1">
      <c r="C180" s="9"/>
      <c r="D180" s="9"/>
    </row>
    <row r="181" spans="3:4" ht="15.75" customHeight="1">
      <c r="C181" s="9"/>
      <c r="D181" s="9"/>
    </row>
    <row r="182" spans="3:4" ht="15.75" customHeight="1">
      <c r="C182" s="9"/>
      <c r="D182" s="9"/>
    </row>
    <row r="183" spans="3:4" ht="15.75" customHeight="1">
      <c r="C183" s="9"/>
      <c r="D183" s="9"/>
    </row>
    <row r="184" spans="3:4" ht="15.75" customHeight="1">
      <c r="C184" s="9"/>
      <c r="D184" s="9"/>
    </row>
    <row r="185" spans="3:4" ht="15.75" customHeight="1">
      <c r="C185" s="9"/>
      <c r="D185" s="9"/>
    </row>
    <row r="186" spans="3:4" ht="15.75" customHeight="1">
      <c r="C186" s="9"/>
      <c r="D186" s="9"/>
    </row>
    <row r="187" spans="3:4" ht="15.75" customHeight="1">
      <c r="C187" s="9"/>
      <c r="D187" s="9"/>
    </row>
    <row r="188" spans="3:4" ht="15.75" customHeight="1">
      <c r="C188" s="9"/>
      <c r="D188" s="9"/>
    </row>
    <row r="189" spans="3:4" ht="15.75" customHeight="1">
      <c r="C189" s="9"/>
      <c r="D189" s="9"/>
    </row>
    <row r="190" spans="3:4" ht="15.75" customHeight="1">
      <c r="C190" s="9"/>
      <c r="D190" s="9"/>
    </row>
    <row r="191" spans="3:4" ht="15.75" customHeight="1">
      <c r="C191" s="9"/>
      <c r="D191" s="9"/>
    </row>
    <row r="192" spans="3:4" ht="15.75" customHeight="1">
      <c r="C192" s="9"/>
      <c r="D192" s="9"/>
    </row>
    <row r="193" spans="3:4" ht="15.75" customHeight="1">
      <c r="C193" s="9"/>
      <c r="D193" s="9"/>
    </row>
    <row r="194" spans="3:4" ht="15.75" customHeight="1">
      <c r="C194" s="9"/>
      <c r="D194" s="9"/>
    </row>
    <row r="195" spans="3:4" ht="15.75" customHeight="1">
      <c r="C195" s="9"/>
      <c r="D195" s="9"/>
    </row>
    <row r="196" spans="3:4" ht="15.75" customHeight="1">
      <c r="C196" s="9"/>
      <c r="D196" s="9"/>
    </row>
    <row r="197" spans="3:4" ht="15.75" customHeight="1">
      <c r="C197" s="9"/>
      <c r="D197" s="9"/>
    </row>
    <row r="198" spans="3:4" ht="15.75" customHeight="1">
      <c r="C198" s="9"/>
      <c r="D198" s="9"/>
    </row>
    <row r="199" spans="3:4" ht="15.75" customHeight="1">
      <c r="C199" s="9"/>
      <c r="D199" s="9"/>
    </row>
    <row r="200" spans="3:4" ht="15.75" customHeight="1">
      <c r="C200" s="9"/>
      <c r="D200" s="9"/>
    </row>
    <row r="201" spans="3:4" ht="15.75" customHeight="1">
      <c r="C201" s="9"/>
      <c r="D201" s="9"/>
    </row>
    <row r="202" spans="3:4" ht="15.75" customHeight="1">
      <c r="C202" s="9"/>
      <c r="D202" s="9"/>
    </row>
    <row r="203" spans="3:4" ht="15.75" customHeight="1">
      <c r="C203" s="9"/>
      <c r="D203" s="9"/>
    </row>
    <row r="204" spans="3:4" ht="15.75" customHeight="1">
      <c r="C204" s="9"/>
      <c r="D204" s="9"/>
    </row>
    <row r="205" spans="3:4" ht="15.75" customHeight="1">
      <c r="C205" s="9"/>
      <c r="D205" s="9"/>
    </row>
    <row r="206" spans="3:4" ht="15.75" customHeight="1">
      <c r="C206" s="9"/>
      <c r="D206" s="9"/>
    </row>
    <row r="207" spans="3:4" ht="15.75" customHeight="1">
      <c r="C207" s="9"/>
      <c r="D207" s="9"/>
    </row>
    <row r="208" spans="3:4" ht="15.75" customHeight="1">
      <c r="C208" s="9"/>
      <c r="D208" s="9"/>
    </row>
    <row r="209" spans="3:4" ht="15.75" customHeight="1">
      <c r="C209" s="9"/>
      <c r="D209" s="9"/>
    </row>
    <row r="210" spans="3:4" ht="15.75" customHeight="1">
      <c r="C210" s="9"/>
      <c r="D210" s="9"/>
    </row>
    <row r="211" spans="3:4" ht="15.75" customHeight="1">
      <c r="C211" s="9"/>
      <c r="D211" s="9"/>
    </row>
    <row r="212" spans="3:4" ht="15.75" customHeight="1">
      <c r="C212" s="9"/>
      <c r="D212" s="9"/>
    </row>
    <row r="213" spans="3:4" ht="15.75" customHeight="1">
      <c r="C213" s="9"/>
      <c r="D213" s="9"/>
    </row>
    <row r="214" spans="3:4" ht="15.75" customHeight="1">
      <c r="C214" s="9"/>
      <c r="D214" s="9"/>
    </row>
    <row r="215" spans="3:4" ht="15.75" customHeight="1">
      <c r="C215" s="9"/>
      <c r="D215" s="9"/>
    </row>
    <row r="216" spans="3:4" ht="15.75" customHeight="1">
      <c r="C216" s="9"/>
      <c r="D216" s="9"/>
    </row>
    <row r="217" spans="3:4" ht="15.75" customHeight="1">
      <c r="C217" s="9"/>
      <c r="D217" s="9"/>
    </row>
    <row r="218" spans="3:4" ht="15.75" customHeight="1">
      <c r="C218" s="9"/>
      <c r="D218" s="9"/>
    </row>
    <row r="219" spans="3:4" ht="15.75" customHeight="1">
      <c r="C219" s="9"/>
      <c r="D219" s="9"/>
    </row>
    <row r="220" spans="3:4" ht="15.75" customHeight="1">
      <c r="C220" s="9"/>
      <c r="D220" s="9"/>
    </row>
    <row r="221" spans="3:4" ht="15.75" customHeight="1">
      <c r="C221" s="9"/>
      <c r="D221" s="9"/>
    </row>
    <row r="222" spans="3:4" ht="15.75" customHeight="1">
      <c r="C222" s="9"/>
      <c r="D222" s="9"/>
    </row>
    <row r="223" spans="3:4" ht="15.75" customHeight="1">
      <c r="C223" s="9"/>
      <c r="D223" s="9"/>
    </row>
    <row r="224" spans="3:4" ht="15.75" customHeight="1">
      <c r="C224" s="9"/>
      <c r="D224" s="9"/>
    </row>
    <row r="225" spans="3:4" ht="15.75" customHeight="1">
      <c r="C225" s="9"/>
      <c r="D225" s="9"/>
    </row>
    <row r="226" spans="3:4" ht="15.75" customHeight="1">
      <c r="C226" s="9"/>
      <c r="D226" s="9"/>
    </row>
    <row r="227" spans="3:4" ht="15.75" customHeight="1">
      <c r="C227" s="9"/>
      <c r="D227" s="9"/>
    </row>
    <row r="228" spans="3:4" ht="15.75" customHeight="1">
      <c r="C228" s="9"/>
      <c r="D228" s="9"/>
    </row>
    <row r="229" spans="3:4" ht="15.75" customHeight="1">
      <c r="C229" s="9"/>
      <c r="D229" s="9"/>
    </row>
    <row r="230" spans="3:4" ht="15.75" customHeight="1">
      <c r="C230" s="9"/>
      <c r="D230" s="9"/>
    </row>
    <row r="231" spans="3:4" ht="15.75" customHeight="1">
      <c r="C231" s="9"/>
      <c r="D231" s="9"/>
    </row>
    <row r="232" spans="3:4" ht="15.75" customHeight="1">
      <c r="C232" s="9"/>
      <c r="D232" s="9"/>
    </row>
    <row r="233" spans="3:4" ht="15.75" customHeight="1">
      <c r="C233" s="9"/>
      <c r="D233" s="9"/>
    </row>
    <row r="234" spans="3:4" ht="15.75" customHeight="1">
      <c r="C234" s="9"/>
      <c r="D234" s="9"/>
    </row>
    <row r="235" spans="3:4" ht="15.75" customHeight="1">
      <c r="C235" s="9"/>
      <c r="D235" s="9"/>
    </row>
    <row r="236" spans="3:4" ht="15.75" customHeight="1">
      <c r="C236" s="9"/>
      <c r="D236" s="9"/>
    </row>
    <row r="237" spans="3:4" ht="15.75" customHeight="1">
      <c r="C237" s="9"/>
      <c r="D237" s="9"/>
    </row>
    <row r="238" spans="3:4" ht="15.75" customHeight="1">
      <c r="C238" s="9"/>
      <c r="D238" s="9"/>
    </row>
    <row r="239" spans="3:4" ht="15.75" customHeight="1">
      <c r="C239" s="9"/>
      <c r="D239" s="9"/>
    </row>
    <row r="240" spans="3:4" ht="15.75" customHeight="1">
      <c r="C240" s="9"/>
      <c r="D240" s="9"/>
    </row>
    <row r="241" spans="3:4" ht="15.75" customHeight="1">
      <c r="C241" s="9"/>
      <c r="D241" s="9"/>
    </row>
    <row r="242" spans="3:4" ht="15.75" customHeight="1">
      <c r="C242" s="9"/>
      <c r="D242" s="9"/>
    </row>
    <row r="243" spans="3:4" ht="15.75" customHeight="1">
      <c r="C243" s="9"/>
      <c r="D243" s="9"/>
    </row>
    <row r="244" spans="3:4" ht="15.75" customHeight="1">
      <c r="C244" s="9"/>
      <c r="D244" s="9"/>
    </row>
    <row r="245" spans="3:4" ht="15.75" customHeight="1">
      <c r="C245" s="9"/>
      <c r="D245" s="9"/>
    </row>
    <row r="246" spans="3:4" ht="15.75" customHeight="1">
      <c r="C246" s="9"/>
      <c r="D246" s="9"/>
    </row>
    <row r="247" spans="3:4" ht="15.75" customHeight="1">
      <c r="C247" s="9"/>
      <c r="D247" s="9"/>
    </row>
    <row r="248" spans="3:4" ht="15.75" customHeight="1">
      <c r="C248" s="9"/>
      <c r="D248" s="9"/>
    </row>
    <row r="249" spans="3:4" ht="15.75" customHeight="1">
      <c r="C249" s="9"/>
      <c r="D249" s="9"/>
    </row>
    <row r="250" spans="3:4" ht="15.75" customHeight="1">
      <c r="C250" s="9"/>
      <c r="D250" s="9"/>
    </row>
    <row r="251" spans="3:4" ht="15.75" customHeight="1">
      <c r="C251" s="9"/>
      <c r="D251" s="9"/>
    </row>
    <row r="252" spans="3:4" ht="15.75" customHeight="1">
      <c r="C252" s="9"/>
      <c r="D252" s="9"/>
    </row>
    <row r="253" spans="3:4" ht="15.75" customHeight="1">
      <c r="C253" s="9"/>
      <c r="D253" s="9"/>
    </row>
    <row r="254" spans="3:4" ht="15.75" customHeight="1">
      <c r="C254" s="9"/>
      <c r="D254" s="9"/>
    </row>
    <row r="255" spans="3:4" ht="15.75" customHeight="1">
      <c r="C255" s="9"/>
      <c r="D255" s="9"/>
    </row>
    <row r="256" spans="3:4" ht="15.75" customHeight="1">
      <c r="C256" s="9"/>
      <c r="D256" s="9"/>
    </row>
    <row r="257" spans="3:4" ht="15.75" customHeight="1">
      <c r="C257" s="9"/>
      <c r="D257" s="9"/>
    </row>
    <row r="258" spans="3:4" ht="15.75" customHeight="1">
      <c r="C258" s="9"/>
      <c r="D258" s="9"/>
    </row>
    <row r="259" spans="3:4" ht="15.75" customHeight="1">
      <c r="C259" s="9"/>
      <c r="D259" s="9"/>
    </row>
    <row r="260" spans="3:4" ht="15.75" customHeight="1">
      <c r="C260" s="9"/>
      <c r="D260" s="9"/>
    </row>
    <row r="261" spans="3:4" ht="15.75" customHeight="1">
      <c r="C261" s="9"/>
      <c r="D261" s="9"/>
    </row>
    <row r="262" spans="3:4" ht="15.75" customHeight="1">
      <c r="C262" s="9"/>
      <c r="D262" s="9"/>
    </row>
    <row r="263" spans="3:4" ht="15.75" customHeight="1">
      <c r="C263" s="9"/>
      <c r="D263" s="9"/>
    </row>
    <row r="264" spans="3:4" ht="15.75" customHeight="1">
      <c r="C264" s="9"/>
      <c r="D264" s="9"/>
    </row>
    <row r="265" spans="3:4" ht="15.75" customHeight="1">
      <c r="C265" s="9"/>
      <c r="D265" s="9"/>
    </row>
    <row r="266" spans="3:4" ht="15.75" customHeight="1">
      <c r="C266" s="9"/>
      <c r="D266" s="9"/>
    </row>
    <row r="267" spans="3:4" ht="15.75" customHeight="1">
      <c r="C267" s="9"/>
      <c r="D267" s="9"/>
    </row>
    <row r="268" spans="3:4" ht="15.75" customHeight="1">
      <c r="C268" s="9"/>
      <c r="D268" s="9"/>
    </row>
    <row r="269" spans="3:4" ht="15.75" customHeight="1">
      <c r="C269" s="9"/>
      <c r="D269" s="9"/>
    </row>
    <row r="270" spans="3:4" ht="15.75" customHeight="1">
      <c r="C270" s="9"/>
      <c r="D270" s="9"/>
    </row>
    <row r="271" spans="3:4" ht="15.75" customHeight="1">
      <c r="C271" s="9"/>
      <c r="D271" s="9"/>
    </row>
    <row r="272" spans="3:4" ht="15.75" customHeight="1">
      <c r="C272" s="9"/>
      <c r="D272" s="9"/>
    </row>
    <row r="273" spans="3:4" ht="15.75" customHeight="1">
      <c r="C273" s="9"/>
      <c r="D273" s="9"/>
    </row>
    <row r="274" spans="3:4" ht="15.75" customHeight="1">
      <c r="C274" s="9"/>
      <c r="D274" s="9"/>
    </row>
    <row r="275" spans="3:4" ht="15.75" customHeight="1">
      <c r="C275" s="9"/>
      <c r="D275" s="9"/>
    </row>
    <row r="276" spans="3:4" ht="15.75" customHeight="1">
      <c r="C276" s="9"/>
      <c r="D276" s="9"/>
    </row>
    <row r="277" spans="3:4" ht="15.75" customHeight="1">
      <c r="C277" s="9"/>
      <c r="D277" s="9"/>
    </row>
    <row r="278" spans="3:4" ht="15.75" customHeight="1">
      <c r="C278" s="9"/>
      <c r="D278" s="9"/>
    </row>
    <row r="279" spans="3:4" ht="15.75" customHeight="1">
      <c r="C279" s="9"/>
      <c r="D279" s="9"/>
    </row>
    <row r="280" spans="3:4" ht="15.75" customHeight="1">
      <c r="C280" s="9"/>
      <c r="D280" s="9"/>
    </row>
    <row r="281" spans="3:4" ht="15.75" customHeight="1">
      <c r="C281" s="9"/>
      <c r="D281" s="9"/>
    </row>
    <row r="282" spans="3:4" ht="15.75" customHeight="1">
      <c r="C282" s="9"/>
      <c r="D282" s="9"/>
    </row>
    <row r="283" spans="3:4" ht="15.75" customHeight="1">
      <c r="C283" s="9"/>
      <c r="D283" s="9"/>
    </row>
    <row r="284" spans="3:4" ht="15.75" customHeight="1">
      <c r="C284" s="9"/>
      <c r="D284" s="9"/>
    </row>
    <row r="285" spans="3:4" ht="15.75" customHeight="1">
      <c r="C285" s="9"/>
      <c r="D285" s="9"/>
    </row>
    <row r="286" spans="3:4" ht="15.75" customHeight="1">
      <c r="C286" s="9"/>
      <c r="D286" s="9"/>
    </row>
    <row r="287" spans="3:4" ht="15.75" customHeight="1">
      <c r="C287" s="9"/>
      <c r="D287" s="9"/>
    </row>
    <row r="288" spans="3:4" ht="15.75" customHeight="1">
      <c r="C288" s="9"/>
      <c r="D288" s="9"/>
    </row>
    <row r="289" spans="3:4" ht="15.75" customHeight="1">
      <c r="C289" s="9"/>
      <c r="D289" s="9"/>
    </row>
    <row r="290" spans="3:4" ht="15.75" customHeight="1">
      <c r="C290" s="9"/>
      <c r="D290" s="9"/>
    </row>
    <row r="291" spans="3:4" ht="15.75" customHeight="1">
      <c r="C291" s="9"/>
      <c r="D291" s="9"/>
    </row>
    <row r="292" spans="3:4" ht="15.75" customHeight="1">
      <c r="C292" s="9"/>
      <c r="D292" s="9"/>
    </row>
    <row r="293" spans="3:4" ht="15.75" customHeight="1">
      <c r="C293" s="9"/>
      <c r="D293" s="9"/>
    </row>
    <row r="294" spans="3:4" ht="15.75" customHeight="1">
      <c r="C294" s="9"/>
      <c r="D294" s="9"/>
    </row>
    <row r="295" spans="3:4" ht="15.75" customHeight="1">
      <c r="C295" s="9"/>
      <c r="D295" s="9"/>
    </row>
    <row r="296" spans="3:4" ht="15.75" customHeight="1">
      <c r="C296" s="9"/>
      <c r="D296" s="9"/>
    </row>
    <row r="297" spans="3:4" ht="15.75" customHeight="1">
      <c r="C297" s="9"/>
      <c r="D297" s="9"/>
    </row>
    <row r="298" spans="3:4" ht="15.75" customHeight="1">
      <c r="C298" s="9"/>
      <c r="D298" s="9"/>
    </row>
    <row r="299" spans="3:4" ht="15.75" customHeight="1">
      <c r="C299" s="9"/>
      <c r="D299" s="9"/>
    </row>
    <row r="300" spans="3:4" ht="15.75" customHeight="1">
      <c r="C300" s="9"/>
      <c r="D300" s="9"/>
    </row>
    <row r="301" spans="3:4" ht="15.75" customHeight="1">
      <c r="C301" s="9"/>
      <c r="D301" s="9"/>
    </row>
    <row r="302" spans="3:4" ht="15.75" customHeight="1">
      <c r="C302" s="9"/>
      <c r="D302" s="9"/>
    </row>
    <row r="303" spans="3:4" ht="15.75" customHeight="1">
      <c r="C303" s="9"/>
      <c r="D303" s="9"/>
    </row>
    <row r="304" spans="3:4" ht="15.75" customHeight="1">
      <c r="C304" s="9"/>
      <c r="D304" s="9"/>
    </row>
    <row r="305" spans="3:4" ht="15.75" customHeight="1">
      <c r="C305" s="9"/>
      <c r="D305" s="9"/>
    </row>
    <row r="306" spans="3:4" ht="15.75" customHeight="1">
      <c r="C306" s="9"/>
      <c r="D306" s="9"/>
    </row>
    <row r="307" spans="3:4" ht="15.75" customHeight="1">
      <c r="C307" s="9"/>
      <c r="D307" s="9"/>
    </row>
    <row r="308" spans="3:4" ht="15.75" customHeight="1">
      <c r="C308" s="9"/>
      <c r="D308" s="9"/>
    </row>
    <row r="309" spans="3:4" ht="15.75" customHeight="1">
      <c r="C309" s="9"/>
      <c r="D309" s="9"/>
    </row>
    <row r="310" spans="3:4" ht="15.75" customHeight="1">
      <c r="C310" s="9"/>
      <c r="D310" s="9"/>
    </row>
    <row r="311" spans="3:4" ht="15.75" customHeight="1">
      <c r="C311" s="9"/>
      <c r="D311" s="9"/>
    </row>
    <row r="312" spans="3:4" ht="15.75" customHeight="1">
      <c r="C312" s="9"/>
      <c r="D312" s="9"/>
    </row>
    <row r="313" spans="3:4" ht="15.75" customHeight="1">
      <c r="C313" s="9"/>
      <c r="D313" s="9"/>
    </row>
    <row r="314" spans="3:4" ht="15.75" customHeight="1">
      <c r="C314" s="9"/>
      <c r="D314" s="9"/>
    </row>
    <row r="315" spans="3:4" ht="15.75" customHeight="1">
      <c r="C315" s="9"/>
      <c r="D315" s="9"/>
    </row>
    <row r="316" spans="3:4" ht="15.75" customHeight="1">
      <c r="C316" s="9"/>
      <c r="D316" s="9"/>
    </row>
    <row r="317" spans="3:4" ht="15.75" customHeight="1">
      <c r="C317" s="9"/>
      <c r="D317" s="9"/>
    </row>
    <row r="318" spans="3:4" ht="15.75" customHeight="1">
      <c r="C318" s="9"/>
      <c r="D318" s="9"/>
    </row>
    <row r="319" spans="3:4" ht="15.75" customHeight="1">
      <c r="C319" s="9"/>
      <c r="D319" s="9"/>
    </row>
    <row r="320" spans="3:4" ht="15.75" customHeight="1">
      <c r="C320" s="9"/>
      <c r="D320" s="9"/>
    </row>
    <row r="321" spans="3:4" ht="15.75" customHeight="1">
      <c r="C321" s="9"/>
      <c r="D321" s="9"/>
    </row>
    <row r="322" spans="3:4" ht="15.75" customHeight="1">
      <c r="C322" s="9"/>
      <c r="D322" s="9"/>
    </row>
    <row r="323" spans="3:4" ht="15.75" customHeight="1">
      <c r="C323" s="9"/>
      <c r="D323" s="9"/>
    </row>
    <row r="324" spans="3:4" ht="15.75" customHeight="1">
      <c r="C324" s="9"/>
      <c r="D324" s="9"/>
    </row>
    <row r="325" spans="3:4" ht="15.75" customHeight="1">
      <c r="C325" s="9"/>
      <c r="D325" s="9"/>
    </row>
    <row r="326" spans="3:4" ht="15.75" customHeight="1">
      <c r="C326" s="9"/>
      <c r="D326" s="9"/>
    </row>
    <row r="327" spans="3:4" ht="15.75" customHeight="1">
      <c r="C327" s="9"/>
      <c r="D327" s="9"/>
    </row>
    <row r="328" spans="3:4" ht="15.75" customHeight="1">
      <c r="C328" s="9"/>
      <c r="D328" s="9"/>
    </row>
    <row r="329" spans="3:4" ht="15.75" customHeight="1">
      <c r="C329" s="9"/>
      <c r="D329" s="9"/>
    </row>
    <row r="330" spans="3:4" ht="15.75" customHeight="1">
      <c r="C330" s="9"/>
      <c r="D330" s="9"/>
    </row>
    <row r="331" spans="3:4" ht="15.75" customHeight="1">
      <c r="C331" s="9"/>
      <c r="D331" s="9"/>
    </row>
    <row r="332" spans="3:4" ht="15.75" customHeight="1">
      <c r="C332" s="9"/>
      <c r="D332" s="9"/>
    </row>
    <row r="333" spans="3:4" ht="15.75" customHeight="1">
      <c r="C333" s="9"/>
      <c r="D333" s="9"/>
    </row>
    <row r="334" spans="3:4" ht="15.75" customHeight="1">
      <c r="C334" s="9"/>
      <c r="D334" s="9"/>
    </row>
    <row r="335" spans="3:4" ht="15.75" customHeight="1">
      <c r="C335" s="9"/>
      <c r="D335" s="9"/>
    </row>
    <row r="336" spans="3:4" ht="15.75" customHeight="1">
      <c r="C336" s="9"/>
      <c r="D336" s="9"/>
    </row>
    <row r="337" spans="3:4" ht="15.75" customHeight="1">
      <c r="C337" s="9"/>
      <c r="D337" s="9"/>
    </row>
    <row r="338" spans="3:4" ht="15.75" customHeight="1">
      <c r="C338" s="9"/>
      <c r="D338" s="9"/>
    </row>
    <row r="339" spans="3:4" ht="15.75" customHeight="1">
      <c r="C339" s="9"/>
      <c r="D339" s="9"/>
    </row>
    <row r="340" spans="3:4" ht="15.75" customHeight="1">
      <c r="C340" s="9"/>
      <c r="D340" s="9"/>
    </row>
    <row r="341" spans="3:4" ht="15.75" customHeight="1">
      <c r="C341" s="9"/>
      <c r="D341" s="9"/>
    </row>
    <row r="342" spans="3:4" ht="15.75" customHeight="1">
      <c r="C342" s="9"/>
      <c r="D342" s="9"/>
    </row>
    <row r="343" spans="3:4" ht="15.75" customHeight="1">
      <c r="C343" s="9"/>
      <c r="D343" s="9"/>
    </row>
    <row r="344" spans="3:4" ht="15.75" customHeight="1">
      <c r="C344" s="9"/>
      <c r="D344" s="9"/>
    </row>
    <row r="345" spans="3:4" ht="15.75" customHeight="1">
      <c r="C345" s="9"/>
      <c r="D345" s="9"/>
    </row>
    <row r="346" spans="3:4" ht="15.75" customHeight="1">
      <c r="C346" s="9"/>
      <c r="D346" s="9"/>
    </row>
    <row r="347" spans="3:4" ht="15.75" customHeight="1">
      <c r="C347" s="9"/>
      <c r="D347" s="9"/>
    </row>
    <row r="348" spans="3:4" ht="15.75" customHeight="1">
      <c r="C348" s="9"/>
      <c r="D348" s="9"/>
    </row>
    <row r="349" spans="3:4" ht="15.75" customHeight="1">
      <c r="C349" s="9"/>
      <c r="D349" s="9"/>
    </row>
    <row r="350" spans="3:4" ht="15.75" customHeight="1">
      <c r="C350" s="9"/>
      <c r="D350" s="9"/>
    </row>
    <row r="351" spans="3:4" ht="15.75" customHeight="1">
      <c r="C351" s="9"/>
      <c r="D351" s="9"/>
    </row>
    <row r="352" spans="3:4" ht="15.75" customHeight="1">
      <c r="C352" s="9"/>
      <c r="D352" s="9"/>
    </row>
    <row r="353" spans="3:4" ht="15.75" customHeight="1">
      <c r="C353" s="9"/>
      <c r="D353" s="9"/>
    </row>
    <row r="354" spans="3:4" ht="15.75" customHeight="1">
      <c r="C354" s="9"/>
      <c r="D354" s="9"/>
    </row>
    <row r="355" spans="3:4" ht="15.75" customHeight="1">
      <c r="C355" s="9"/>
      <c r="D355" s="9"/>
    </row>
    <row r="356" spans="3:4" ht="15.75" customHeight="1">
      <c r="C356" s="9"/>
      <c r="D356" s="9"/>
    </row>
    <row r="357" spans="3:4" ht="15.75" customHeight="1">
      <c r="C357" s="9"/>
      <c r="D357" s="9"/>
    </row>
    <row r="358" spans="3:4" ht="15.75" customHeight="1">
      <c r="C358" s="9"/>
      <c r="D358" s="9"/>
    </row>
    <row r="359" spans="3:4" ht="15.75" customHeight="1">
      <c r="C359" s="9"/>
      <c r="D359" s="9"/>
    </row>
    <row r="360" spans="3:4" ht="15.75" customHeight="1">
      <c r="C360" s="9"/>
      <c r="D360" s="9"/>
    </row>
    <row r="361" spans="3:4" ht="15.75" customHeight="1">
      <c r="C361" s="9"/>
      <c r="D361" s="9"/>
    </row>
    <row r="362" spans="3:4" ht="15.75" customHeight="1">
      <c r="C362" s="9"/>
      <c r="D362" s="9"/>
    </row>
    <row r="363" spans="3:4" ht="15.75" customHeight="1">
      <c r="C363" s="9"/>
      <c r="D363" s="9"/>
    </row>
    <row r="364" spans="3:4" ht="15.75" customHeight="1">
      <c r="C364" s="9"/>
      <c r="D364" s="9"/>
    </row>
    <row r="365" spans="3:4" ht="15.75" customHeight="1">
      <c r="C365" s="9"/>
      <c r="D365" s="9"/>
    </row>
    <row r="366" spans="3:4" ht="15.75" customHeight="1">
      <c r="C366" s="9"/>
      <c r="D366" s="9"/>
    </row>
    <row r="367" spans="3:4" ht="15.75" customHeight="1">
      <c r="C367" s="9"/>
      <c r="D367" s="9"/>
    </row>
    <row r="368" spans="3:4" ht="15.75" customHeight="1">
      <c r="C368" s="9"/>
      <c r="D368" s="9"/>
    </row>
    <row r="369" spans="3:4" ht="15.75" customHeight="1">
      <c r="C369" s="9"/>
      <c r="D369" s="9"/>
    </row>
    <row r="370" spans="3:4" ht="15.75" customHeight="1">
      <c r="C370" s="9"/>
      <c r="D370" s="9"/>
    </row>
    <row r="371" spans="3:4" ht="15.75" customHeight="1">
      <c r="C371" s="9"/>
      <c r="D371" s="9"/>
    </row>
    <row r="372" spans="3:4" ht="15.75" customHeight="1">
      <c r="C372" s="9"/>
      <c r="D372" s="9"/>
    </row>
    <row r="373" spans="3:4" ht="15.75" customHeight="1">
      <c r="C373" s="9"/>
      <c r="D373" s="9"/>
    </row>
    <row r="374" spans="3:4" ht="15.75" customHeight="1">
      <c r="C374" s="9"/>
      <c r="D374" s="9"/>
    </row>
    <row r="375" spans="3:4" ht="15.75" customHeight="1">
      <c r="C375" s="9"/>
      <c r="D375" s="9"/>
    </row>
    <row r="376" spans="3:4" ht="15.75" customHeight="1">
      <c r="C376" s="9"/>
      <c r="D376" s="9"/>
    </row>
    <row r="377" spans="3:4" ht="15.75" customHeight="1">
      <c r="C377" s="9"/>
      <c r="D377" s="9"/>
    </row>
    <row r="378" spans="3:4" ht="15.75" customHeight="1">
      <c r="C378" s="9"/>
      <c r="D378" s="9"/>
    </row>
    <row r="379" spans="3:4" ht="15.75" customHeight="1">
      <c r="C379" s="9"/>
      <c r="D379" s="9"/>
    </row>
    <row r="380" spans="3:4" ht="15.75" customHeight="1">
      <c r="C380" s="9"/>
      <c r="D380" s="9"/>
    </row>
    <row r="381" spans="3:4" ht="15.75" customHeight="1">
      <c r="C381" s="9"/>
      <c r="D381" s="9"/>
    </row>
    <row r="382" spans="3:4" ht="15.75" customHeight="1">
      <c r="C382" s="9"/>
      <c r="D382" s="9"/>
    </row>
    <row r="383" spans="3:4" ht="15.75" customHeight="1">
      <c r="C383" s="9"/>
      <c r="D383" s="9"/>
    </row>
    <row r="384" spans="3:4" ht="15.75" customHeight="1">
      <c r="C384" s="9"/>
      <c r="D384" s="9"/>
    </row>
    <row r="385" spans="3:4" ht="15.75" customHeight="1">
      <c r="C385" s="9"/>
      <c r="D385" s="9"/>
    </row>
    <row r="386" spans="3:4" ht="15.75" customHeight="1">
      <c r="C386" s="9"/>
      <c r="D386" s="9"/>
    </row>
    <row r="387" spans="3:4" ht="15.75" customHeight="1">
      <c r="C387" s="9"/>
      <c r="D387" s="9"/>
    </row>
    <row r="388" spans="3:4" ht="15.75" customHeight="1">
      <c r="C388" s="9"/>
      <c r="D388" s="9"/>
    </row>
    <row r="389" spans="3:4" ht="15.75" customHeight="1">
      <c r="C389" s="9"/>
      <c r="D389" s="9"/>
    </row>
    <row r="390" spans="3:4" ht="15.75" customHeight="1">
      <c r="C390" s="9"/>
      <c r="D390" s="9"/>
    </row>
    <row r="391" spans="3:4" ht="15.75" customHeight="1">
      <c r="C391" s="9"/>
      <c r="D391" s="9"/>
    </row>
    <row r="392" spans="3:4" ht="15.75" customHeight="1">
      <c r="C392" s="9"/>
      <c r="D392" s="9"/>
    </row>
    <row r="393" spans="3:4" ht="15.75" customHeight="1">
      <c r="C393" s="9"/>
      <c r="D393" s="9"/>
    </row>
    <row r="394" spans="3:4" ht="15.75" customHeight="1">
      <c r="C394" s="9"/>
      <c r="D394" s="9"/>
    </row>
    <row r="395" spans="3:4" ht="15.75" customHeight="1">
      <c r="C395" s="9"/>
      <c r="D395" s="9"/>
    </row>
    <row r="396" spans="3:4" ht="15.75" customHeight="1">
      <c r="C396" s="9"/>
      <c r="D396" s="9"/>
    </row>
    <row r="397" spans="3:4" ht="15.75" customHeight="1">
      <c r="C397" s="9"/>
      <c r="D397" s="9"/>
    </row>
    <row r="398" spans="3:4" ht="15.75" customHeight="1">
      <c r="C398" s="9"/>
      <c r="D398" s="9"/>
    </row>
    <row r="399" spans="3:4" ht="15.75" customHeight="1">
      <c r="C399" s="9"/>
      <c r="D399" s="9"/>
    </row>
    <row r="400" spans="3:4" ht="15.75" customHeight="1">
      <c r="C400" s="9"/>
      <c r="D400" s="9"/>
    </row>
    <row r="401" spans="3:4" ht="15.75" customHeight="1">
      <c r="C401" s="9"/>
      <c r="D401" s="9"/>
    </row>
    <row r="402" spans="3:4" ht="15.75" customHeight="1">
      <c r="C402" s="9"/>
      <c r="D402" s="9"/>
    </row>
    <row r="403" spans="3:4" ht="15.75" customHeight="1">
      <c r="C403" s="9"/>
      <c r="D403" s="9"/>
    </row>
    <row r="404" spans="3:4" ht="15.75" customHeight="1">
      <c r="C404" s="9"/>
      <c r="D404" s="9"/>
    </row>
    <row r="405" spans="3:4" ht="15.75" customHeight="1">
      <c r="C405" s="9"/>
      <c r="D405" s="9"/>
    </row>
    <row r="406" spans="3:4" ht="15.75" customHeight="1">
      <c r="C406" s="9"/>
      <c r="D406" s="9"/>
    </row>
    <row r="407" spans="3:4" ht="15.75" customHeight="1">
      <c r="C407" s="9"/>
      <c r="D407" s="9"/>
    </row>
    <row r="408" spans="3:4" ht="15.75" customHeight="1">
      <c r="C408" s="9"/>
      <c r="D408" s="9"/>
    </row>
    <row r="409" spans="3:4" ht="15.75" customHeight="1">
      <c r="C409" s="9"/>
      <c r="D409" s="9"/>
    </row>
    <row r="410" spans="3:4" ht="15.75" customHeight="1">
      <c r="C410" s="9"/>
      <c r="D410" s="9"/>
    </row>
    <row r="411" spans="3:4" ht="15.75" customHeight="1">
      <c r="C411" s="9"/>
      <c r="D411" s="9"/>
    </row>
    <row r="412" spans="3:4" ht="15.75" customHeight="1">
      <c r="C412" s="9"/>
      <c r="D412" s="9"/>
    </row>
    <row r="413" spans="3:4" ht="15.75" customHeight="1">
      <c r="C413" s="9"/>
      <c r="D413" s="9"/>
    </row>
    <row r="414" spans="3:4" ht="15.75" customHeight="1">
      <c r="C414" s="9"/>
      <c r="D414" s="9"/>
    </row>
    <row r="415" spans="3:4" ht="15.75" customHeight="1">
      <c r="C415" s="9"/>
      <c r="D415" s="9"/>
    </row>
    <row r="416" spans="3:4" ht="15.75" customHeight="1">
      <c r="C416" s="9"/>
      <c r="D416" s="9"/>
    </row>
    <row r="417" spans="3:4" ht="15.75" customHeight="1">
      <c r="C417" s="9"/>
      <c r="D417" s="9"/>
    </row>
    <row r="418" spans="3:4" ht="15.75" customHeight="1">
      <c r="C418" s="9"/>
      <c r="D418" s="9"/>
    </row>
    <row r="419" spans="3:4" ht="15.75" customHeight="1">
      <c r="C419" s="9"/>
      <c r="D419" s="9"/>
    </row>
    <row r="420" spans="3:4" ht="15.75" customHeight="1">
      <c r="C420" s="9"/>
      <c r="D420" s="9"/>
    </row>
    <row r="421" spans="3:4" ht="15.75" customHeight="1">
      <c r="C421" s="9"/>
      <c r="D421" s="9"/>
    </row>
    <row r="422" spans="3:4" ht="15.75" customHeight="1">
      <c r="C422" s="9"/>
      <c r="D422" s="9"/>
    </row>
    <row r="423" spans="3:4" ht="15.75" customHeight="1">
      <c r="C423" s="9"/>
      <c r="D423" s="9"/>
    </row>
    <row r="424" spans="3:4" ht="15.75" customHeight="1">
      <c r="C424" s="9"/>
      <c r="D424" s="9"/>
    </row>
    <row r="425" spans="3:4" ht="15.75" customHeight="1">
      <c r="C425" s="9"/>
      <c r="D425" s="9"/>
    </row>
    <row r="426" spans="3:4" ht="15.75" customHeight="1">
      <c r="C426" s="9"/>
      <c r="D426" s="9"/>
    </row>
    <row r="427" spans="3:4" ht="15.75" customHeight="1">
      <c r="C427" s="9"/>
      <c r="D427" s="9"/>
    </row>
    <row r="428" spans="3:4" ht="15.75" customHeight="1">
      <c r="C428" s="9"/>
      <c r="D428" s="9"/>
    </row>
    <row r="429" spans="3:4" ht="15.75" customHeight="1">
      <c r="C429" s="9"/>
      <c r="D429" s="9"/>
    </row>
    <row r="430" spans="3:4" ht="15.75" customHeight="1">
      <c r="C430" s="9"/>
      <c r="D430" s="9"/>
    </row>
    <row r="431" spans="3:4" ht="15.75" customHeight="1">
      <c r="C431" s="9"/>
      <c r="D431" s="9"/>
    </row>
    <row r="432" spans="3:4" ht="15.75" customHeight="1">
      <c r="C432" s="9"/>
      <c r="D432" s="9"/>
    </row>
    <row r="433" spans="3:4" ht="15.75" customHeight="1">
      <c r="C433" s="9"/>
      <c r="D433" s="9"/>
    </row>
    <row r="434" spans="3:4" ht="15.75" customHeight="1">
      <c r="C434" s="9"/>
      <c r="D434" s="9"/>
    </row>
    <row r="435" spans="3:4" ht="15.75" customHeight="1">
      <c r="C435" s="9"/>
      <c r="D435" s="9"/>
    </row>
    <row r="436" spans="3:4" ht="15.75" customHeight="1">
      <c r="C436" s="9"/>
      <c r="D436" s="9"/>
    </row>
    <row r="437" spans="3:4" ht="15.75" customHeight="1">
      <c r="C437" s="9"/>
      <c r="D437" s="9"/>
    </row>
    <row r="438" spans="3:4" ht="15.75" customHeight="1">
      <c r="C438" s="9"/>
      <c r="D438" s="9"/>
    </row>
    <row r="439" spans="3:4" ht="15.75" customHeight="1">
      <c r="C439" s="9"/>
      <c r="D439" s="9"/>
    </row>
    <row r="440" spans="3:4" ht="15.75" customHeight="1">
      <c r="C440" s="9"/>
      <c r="D440" s="9"/>
    </row>
    <row r="441" spans="3:4" ht="15.75" customHeight="1">
      <c r="C441" s="9"/>
      <c r="D441" s="9"/>
    </row>
    <row r="442" spans="3:4" ht="15.75" customHeight="1">
      <c r="C442" s="9"/>
      <c r="D442" s="9"/>
    </row>
    <row r="443" spans="3:4" ht="15.75" customHeight="1">
      <c r="C443" s="9"/>
      <c r="D443" s="9"/>
    </row>
    <row r="444" spans="3:4" ht="15.75" customHeight="1">
      <c r="C444" s="9"/>
      <c r="D444" s="9"/>
    </row>
    <row r="445" spans="3:4" ht="15.75" customHeight="1">
      <c r="C445" s="9"/>
      <c r="D445" s="9"/>
    </row>
    <row r="446" spans="3:4" ht="15.75" customHeight="1">
      <c r="C446" s="9"/>
      <c r="D446" s="9"/>
    </row>
    <row r="447" spans="3:4" ht="15.75" customHeight="1">
      <c r="C447" s="9"/>
      <c r="D447" s="9"/>
    </row>
    <row r="448" spans="3:4" ht="15.75" customHeight="1">
      <c r="C448" s="9"/>
      <c r="D448" s="9"/>
    </row>
    <row r="449" spans="3:4" ht="15.75" customHeight="1">
      <c r="C449" s="9"/>
      <c r="D449" s="9"/>
    </row>
    <row r="450" spans="3:4" ht="15.75" customHeight="1">
      <c r="C450" s="9"/>
      <c r="D450" s="9"/>
    </row>
    <row r="451" spans="3:4" ht="15.75" customHeight="1">
      <c r="C451" s="9"/>
      <c r="D451" s="9"/>
    </row>
    <row r="452" spans="3:4" ht="15.75" customHeight="1">
      <c r="C452" s="9"/>
      <c r="D452" s="9"/>
    </row>
    <row r="453" spans="3:4" ht="15.75" customHeight="1">
      <c r="C453" s="9"/>
      <c r="D453" s="9"/>
    </row>
    <row r="454" spans="3:4" ht="15.75" customHeight="1">
      <c r="C454" s="9"/>
      <c r="D454" s="9"/>
    </row>
    <row r="455" spans="3:4" ht="15.75" customHeight="1">
      <c r="C455" s="9"/>
      <c r="D455" s="9"/>
    </row>
    <row r="456" spans="3:4" ht="15.75" customHeight="1">
      <c r="C456" s="9"/>
      <c r="D456" s="9"/>
    </row>
    <row r="457" spans="3:4" ht="15.75" customHeight="1">
      <c r="C457" s="9"/>
      <c r="D457" s="9"/>
    </row>
    <row r="458" spans="3:4" ht="15.75" customHeight="1">
      <c r="C458" s="9"/>
      <c r="D458" s="9"/>
    </row>
    <row r="459" spans="3:4" ht="15.75" customHeight="1">
      <c r="C459" s="9"/>
      <c r="D459" s="9"/>
    </row>
    <row r="460" spans="3:4" ht="15.75" customHeight="1">
      <c r="C460" s="9"/>
      <c r="D460" s="9"/>
    </row>
    <row r="461" spans="3:4" ht="15.75" customHeight="1">
      <c r="C461" s="9"/>
      <c r="D461" s="9"/>
    </row>
    <row r="462" spans="3:4" ht="15.75" customHeight="1">
      <c r="C462" s="9"/>
      <c r="D462" s="9"/>
    </row>
    <row r="463" spans="3:4" ht="15.75" customHeight="1">
      <c r="C463" s="9"/>
      <c r="D463" s="9"/>
    </row>
    <row r="464" spans="3:4" ht="15.75" customHeight="1">
      <c r="C464" s="9"/>
      <c r="D464" s="9"/>
    </row>
    <row r="465" spans="3:4" ht="15.75" customHeight="1">
      <c r="C465" s="9"/>
      <c r="D465" s="9"/>
    </row>
    <row r="466" spans="3:4" ht="15.75" customHeight="1">
      <c r="C466" s="9"/>
      <c r="D466" s="9"/>
    </row>
    <row r="467" spans="3:4" ht="15.75" customHeight="1">
      <c r="C467" s="9"/>
      <c r="D467" s="9"/>
    </row>
    <row r="468" spans="3:4" ht="15.75" customHeight="1">
      <c r="C468" s="9"/>
      <c r="D468" s="9"/>
    </row>
    <row r="469" spans="3:4" ht="15.75" customHeight="1">
      <c r="C469" s="9"/>
      <c r="D469" s="9"/>
    </row>
    <row r="470" spans="3:4" ht="15.75" customHeight="1">
      <c r="C470" s="9"/>
      <c r="D470" s="9"/>
    </row>
    <row r="471" spans="3:4" ht="15.75" customHeight="1">
      <c r="C471" s="9"/>
      <c r="D471" s="9"/>
    </row>
    <row r="472" spans="3:4" ht="15.75" customHeight="1">
      <c r="C472" s="9"/>
      <c r="D472" s="9"/>
    </row>
    <row r="473" spans="3:4" ht="15.75" customHeight="1">
      <c r="C473" s="9"/>
      <c r="D473" s="9"/>
    </row>
    <row r="474" spans="3:4" ht="15.75" customHeight="1">
      <c r="C474" s="9"/>
      <c r="D474" s="9"/>
    </row>
    <row r="475" spans="3:4" ht="15.75" customHeight="1">
      <c r="C475" s="9"/>
      <c r="D475" s="9"/>
    </row>
    <row r="476" spans="3:4" ht="15.75" customHeight="1">
      <c r="C476" s="9"/>
      <c r="D476" s="9"/>
    </row>
    <row r="477" spans="3:4" ht="15.75" customHeight="1">
      <c r="C477" s="9"/>
      <c r="D477" s="9"/>
    </row>
    <row r="478" spans="3:4" ht="15.75" customHeight="1">
      <c r="C478" s="9"/>
      <c r="D478" s="9"/>
    </row>
    <row r="479" spans="3:4" ht="15.75" customHeight="1">
      <c r="C479" s="9"/>
      <c r="D479" s="9"/>
    </row>
    <row r="480" spans="3:4" ht="15.75" customHeight="1">
      <c r="C480" s="9"/>
      <c r="D480" s="9"/>
    </row>
    <row r="481" spans="3:4" ht="15.75" customHeight="1">
      <c r="C481" s="9"/>
      <c r="D481" s="9"/>
    </row>
    <row r="482" spans="3:4" ht="15.75" customHeight="1">
      <c r="C482" s="9"/>
      <c r="D482" s="9"/>
    </row>
    <row r="483" spans="3:4" ht="15.75" customHeight="1">
      <c r="C483" s="9"/>
      <c r="D483" s="9"/>
    </row>
    <row r="484" spans="3:4" ht="15.75" customHeight="1">
      <c r="C484" s="9"/>
      <c r="D484" s="9"/>
    </row>
    <row r="485" spans="3:4" ht="15.75" customHeight="1">
      <c r="C485" s="9"/>
      <c r="D485" s="9"/>
    </row>
    <row r="486" spans="3:4" ht="15.75" customHeight="1">
      <c r="C486" s="9"/>
      <c r="D486" s="9"/>
    </row>
    <row r="487" spans="3:4" ht="15.75" customHeight="1">
      <c r="C487" s="9"/>
      <c r="D487" s="9"/>
    </row>
    <row r="488" spans="3:4" ht="15.75" customHeight="1">
      <c r="C488" s="9"/>
      <c r="D488" s="9"/>
    </row>
    <row r="489" spans="3:4" ht="15.75" customHeight="1">
      <c r="C489" s="9"/>
      <c r="D489" s="9"/>
    </row>
    <row r="490" spans="3:4" ht="15.75" customHeight="1">
      <c r="C490" s="9"/>
      <c r="D490" s="9"/>
    </row>
    <row r="491" spans="3:4" ht="15.75" customHeight="1">
      <c r="C491" s="9"/>
      <c r="D491" s="9"/>
    </row>
    <row r="492" spans="3:4" ht="15.75" customHeight="1">
      <c r="C492" s="9"/>
      <c r="D492" s="9"/>
    </row>
    <row r="493" spans="3:4" ht="15.75" customHeight="1">
      <c r="C493" s="9"/>
      <c r="D493" s="9"/>
    </row>
    <row r="494" spans="3:4" ht="15.75" customHeight="1">
      <c r="C494" s="9"/>
      <c r="D494" s="9"/>
    </row>
    <row r="495" spans="3:4" ht="15.75" customHeight="1">
      <c r="C495" s="9"/>
      <c r="D495" s="9"/>
    </row>
    <row r="496" spans="3:4" ht="15.75" customHeight="1">
      <c r="C496" s="9"/>
      <c r="D496" s="9"/>
    </row>
    <row r="497" spans="3:4" ht="15.75" customHeight="1">
      <c r="C497" s="9"/>
      <c r="D497" s="9"/>
    </row>
    <row r="498" spans="3:4" ht="15.75" customHeight="1">
      <c r="C498" s="9"/>
      <c r="D498" s="9"/>
    </row>
    <row r="499" spans="3:4" ht="15.75" customHeight="1">
      <c r="C499" s="9"/>
      <c r="D499" s="9"/>
    </row>
    <row r="500" spans="3:4" ht="15.75" customHeight="1">
      <c r="C500" s="9"/>
      <c r="D500" s="9"/>
    </row>
    <row r="501" spans="3:4" ht="15.75" customHeight="1">
      <c r="C501" s="9"/>
      <c r="D501" s="9"/>
    </row>
    <row r="502" spans="3:4" ht="15.75" customHeight="1">
      <c r="C502" s="9"/>
      <c r="D502" s="9"/>
    </row>
    <row r="503" spans="3:4" ht="15.75" customHeight="1">
      <c r="C503" s="9"/>
      <c r="D503" s="9"/>
    </row>
    <row r="504" spans="3:4" ht="15.75" customHeight="1">
      <c r="C504" s="9"/>
      <c r="D504" s="9"/>
    </row>
    <row r="505" spans="3:4" ht="15.75" customHeight="1">
      <c r="C505" s="9"/>
      <c r="D505" s="9"/>
    </row>
    <row r="506" spans="3:4" ht="15.75" customHeight="1">
      <c r="C506" s="9"/>
      <c r="D506" s="9"/>
    </row>
    <row r="507" spans="3:4" ht="15.75" customHeight="1">
      <c r="C507" s="9"/>
      <c r="D507" s="9"/>
    </row>
    <row r="508" spans="3:4" ht="15.75" customHeight="1">
      <c r="C508" s="9"/>
      <c r="D508" s="9"/>
    </row>
    <row r="509" spans="3:4" ht="15.75" customHeight="1">
      <c r="C509" s="9"/>
      <c r="D509" s="9"/>
    </row>
    <row r="510" spans="3:4" ht="15.75" customHeight="1">
      <c r="C510" s="9"/>
      <c r="D510" s="9"/>
    </row>
    <row r="511" spans="3:4" ht="15.75" customHeight="1">
      <c r="C511" s="9"/>
      <c r="D511" s="9"/>
    </row>
    <row r="512" spans="3:4" ht="15.75" customHeight="1">
      <c r="C512" s="9"/>
      <c r="D512" s="9"/>
    </row>
    <row r="513" spans="3:4" ht="15.75" customHeight="1">
      <c r="C513" s="9"/>
      <c r="D513" s="9"/>
    </row>
    <row r="514" spans="3:4" ht="15.75" customHeight="1">
      <c r="C514" s="9"/>
      <c r="D514" s="9"/>
    </row>
    <row r="515" spans="3:4" ht="15.75" customHeight="1">
      <c r="C515" s="9"/>
      <c r="D515" s="9"/>
    </row>
    <row r="516" spans="3:4" ht="15.75" customHeight="1">
      <c r="C516" s="9"/>
      <c r="D516" s="9"/>
    </row>
    <row r="517" spans="3:4" ht="15.75" customHeight="1">
      <c r="C517" s="9"/>
      <c r="D517" s="9"/>
    </row>
    <row r="518" spans="3:4" ht="15.75" customHeight="1">
      <c r="C518" s="9"/>
      <c r="D518" s="9"/>
    </row>
    <row r="519" spans="3:4" ht="15.75" customHeight="1">
      <c r="C519" s="9"/>
      <c r="D519" s="9"/>
    </row>
    <row r="520" spans="3:4" ht="15.75" customHeight="1">
      <c r="C520" s="9"/>
      <c r="D520" s="9"/>
    </row>
    <row r="521" spans="3:4" ht="15.75" customHeight="1">
      <c r="C521" s="9"/>
      <c r="D521" s="9"/>
    </row>
    <row r="522" spans="3:4" ht="15.75" customHeight="1">
      <c r="C522" s="9"/>
      <c r="D522" s="9"/>
    </row>
    <row r="523" spans="3:4" ht="15.75" customHeight="1">
      <c r="C523" s="9"/>
      <c r="D523" s="9"/>
    </row>
    <row r="524" spans="3:4" ht="15.75" customHeight="1">
      <c r="C524" s="9"/>
      <c r="D524" s="9"/>
    </row>
    <row r="525" spans="3:4" ht="15.75" customHeight="1">
      <c r="C525" s="9"/>
      <c r="D525" s="9"/>
    </row>
    <row r="526" spans="3:4" ht="15.75" customHeight="1">
      <c r="C526" s="9"/>
      <c r="D526" s="9"/>
    </row>
    <row r="527" spans="3:4" ht="15.75" customHeight="1">
      <c r="C527" s="9"/>
      <c r="D527" s="9"/>
    </row>
    <row r="528" spans="3:4" ht="15.75" customHeight="1">
      <c r="C528" s="9"/>
      <c r="D528" s="9"/>
    </row>
    <row r="529" spans="3:4" ht="15.75" customHeight="1">
      <c r="C529" s="9"/>
      <c r="D529" s="9"/>
    </row>
    <row r="530" spans="3:4" ht="15.75" customHeight="1">
      <c r="C530" s="9"/>
      <c r="D530" s="9"/>
    </row>
    <row r="531" spans="3:4" ht="15.75" customHeight="1">
      <c r="C531" s="9"/>
      <c r="D531" s="9"/>
    </row>
    <row r="532" spans="3:4" ht="15.75" customHeight="1">
      <c r="C532" s="9"/>
      <c r="D532" s="9"/>
    </row>
    <row r="533" spans="3:4" ht="15.75" customHeight="1">
      <c r="C533" s="9"/>
      <c r="D533" s="9"/>
    </row>
    <row r="534" spans="3:4" ht="15.75" customHeight="1">
      <c r="C534" s="9"/>
      <c r="D534" s="9"/>
    </row>
    <row r="535" spans="3:4" ht="15.75" customHeight="1">
      <c r="C535" s="9"/>
      <c r="D535" s="9"/>
    </row>
    <row r="536" spans="3:4" ht="15.75" customHeight="1">
      <c r="C536" s="9"/>
      <c r="D536" s="9"/>
    </row>
    <row r="537" spans="3:4" ht="15.75" customHeight="1">
      <c r="C537" s="9"/>
      <c r="D537" s="9"/>
    </row>
    <row r="538" spans="3:4" ht="15.75" customHeight="1">
      <c r="C538" s="9"/>
      <c r="D538" s="9"/>
    </row>
    <row r="539" spans="3:4" ht="15.75" customHeight="1">
      <c r="C539" s="9"/>
      <c r="D539" s="9"/>
    </row>
    <row r="540" spans="3:4" ht="15.75" customHeight="1">
      <c r="C540" s="9"/>
      <c r="D540" s="9"/>
    </row>
    <row r="541" spans="3:4" ht="15.75" customHeight="1">
      <c r="C541" s="9"/>
      <c r="D541" s="9"/>
    </row>
    <row r="542" spans="3:4" ht="15.75" customHeight="1">
      <c r="C542" s="9"/>
      <c r="D542" s="9"/>
    </row>
    <row r="543" spans="3:4" ht="15.75" customHeight="1">
      <c r="C543" s="9"/>
      <c r="D543" s="9"/>
    </row>
    <row r="544" spans="3:4" ht="15.75" customHeight="1">
      <c r="C544" s="9"/>
      <c r="D544" s="9"/>
    </row>
    <row r="545" spans="3:4" ht="15.75" customHeight="1">
      <c r="C545" s="9"/>
      <c r="D545" s="9"/>
    </row>
    <row r="546" spans="3:4" ht="15.75" customHeight="1">
      <c r="C546" s="9"/>
      <c r="D546" s="9"/>
    </row>
    <row r="547" spans="3:4" ht="15.75" customHeight="1">
      <c r="C547" s="9"/>
      <c r="D547" s="9"/>
    </row>
    <row r="548" spans="3:4" ht="15.75" customHeight="1">
      <c r="C548" s="9"/>
      <c r="D548" s="9"/>
    </row>
    <row r="549" spans="3:4" ht="15.75" customHeight="1">
      <c r="C549" s="9"/>
      <c r="D549" s="9"/>
    </row>
    <row r="550" spans="3:4" ht="15.75" customHeight="1">
      <c r="C550" s="9"/>
      <c r="D550" s="9"/>
    </row>
    <row r="551" spans="3:4" ht="15.75" customHeight="1">
      <c r="C551" s="9"/>
      <c r="D551" s="9"/>
    </row>
    <row r="552" spans="3:4" ht="15.75" customHeight="1">
      <c r="C552" s="9"/>
      <c r="D552" s="9"/>
    </row>
    <row r="553" spans="3:4" ht="15.75" customHeight="1">
      <c r="C553" s="9"/>
      <c r="D553" s="9"/>
    </row>
    <row r="554" spans="3:4" ht="15.75" customHeight="1">
      <c r="C554" s="9"/>
      <c r="D554" s="9"/>
    </row>
    <row r="555" spans="3:4" ht="15.75" customHeight="1">
      <c r="C555" s="9"/>
      <c r="D555" s="9"/>
    </row>
    <row r="556" spans="3:4" ht="15.75" customHeight="1">
      <c r="C556" s="9"/>
      <c r="D556" s="9"/>
    </row>
    <row r="557" spans="3:4" ht="15.75" customHeight="1">
      <c r="C557" s="9"/>
      <c r="D557" s="9"/>
    </row>
    <row r="558" spans="3:4" ht="15.75" customHeight="1">
      <c r="C558" s="9"/>
      <c r="D558" s="9"/>
    </row>
    <row r="559" spans="3:4" ht="15.75" customHeight="1">
      <c r="C559" s="9"/>
      <c r="D559" s="9"/>
    </row>
    <row r="560" spans="3:4" ht="15.75" customHeight="1">
      <c r="C560" s="9"/>
      <c r="D560" s="9"/>
    </row>
    <row r="561" spans="3:4" ht="15.75" customHeight="1">
      <c r="C561" s="9"/>
      <c r="D561" s="9"/>
    </row>
    <row r="562" spans="3:4" ht="15.75" customHeight="1">
      <c r="C562" s="9"/>
      <c r="D562" s="9"/>
    </row>
    <row r="563" spans="3:4" ht="15.75" customHeight="1">
      <c r="C563" s="9"/>
      <c r="D563" s="9"/>
    </row>
    <row r="564" spans="3:4" ht="15.75" customHeight="1">
      <c r="C564" s="9"/>
      <c r="D564" s="9"/>
    </row>
    <row r="565" spans="3:4" ht="15.75" customHeight="1">
      <c r="C565" s="9"/>
      <c r="D565" s="9"/>
    </row>
    <row r="566" spans="3:4" ht="15.75" customHeight="1">
      <c r="C566" s="9"/>
      <c r="D566" s="9"/>
    </row>
    <row r="567" spans="3:4" ht="15.75" customHeight="1">
      <c r="C567" s="9"/>
      <c r="D567" s="9"/>
    </row>
    <row r="568" spans="3:4" ht="15.75" customHeight="1">
      <c r="C568" s="9"/>
      <c r="D568" s="9"/>
    </row>
    <row r="569" spans="3:4" ht="15.75" customHeight="1">
      <c r="C569" s="9"/>
      <c r="D569" s="9"/>
    </row>
    <row r="570" spans="3:4" ht="15.75" customHeight="1">
      <c r="C570" s="9"/>
      <c r="D570" s="9"/>
    </row>
    <row r="571" spans="3:4" ht="15.75" customHeight="1">
      <c r="C571" s="9"/>
      <c r="D571" s="9"/>
    </row>
    <row r="572" spans="3:4" ht="15.75" customHeight="1">
      <c r="C572" s="9"/>
      <c r="D572" s="9"/>
    </row>
    <row r="573" spans="3:4" ht="15.75" customHeight="1">
      <c r="C573" s="9"/>
      <c r="D573" s="9"/>
    </row>
    <row r="574" spans="3:4" ht="15.75" customHeight="1">
      <c r="C574" s="9"/>
      <c r="D574" s="9"/>
    </row>
    <row r="575" spans="3:4" ht="15.75" customHeight="1">
      <c r="C575" s="9"/>
      <c r="D575" s="9"/>
    </row>
    <row r="576" spans="3:4" ht="15.75" customHeight="1">
      <c r="C576" s="9"/>
      <c r="D576" s="9"/>
    </row>
    <row r="577" spans="3:4" ht="15.75" customHeight="1">
      <c r="C577" s="9"/>
      <c r="D577" s="9"/>
    </row>
    <row r="578" spans="3:4" ht="15.75" customHeight="1">
      <c r="C578" s="9"/>
      <c r="D578" s="9"/>
    </row>
    <row r="579" spans="3:4" ht="15.75" customHeight="1">
      <c r="C579" s="9"/>
      <c r="D579" s="9"/>
    </row>
    <row r="580" spans="3:4" ht="15.75" customHeight="1">
      <c r="C580" s="9"/>
      <c r="D580" s="9"/>
    </row>
    <row r="581" spans="3:4" ht="15.75" customHeight="1">
      <c r="C581" s="9"/>
      <c r="D581" s="9"/>
    </row>
    <row r="582" spans="3:4" ht="15.75" customHeight="1">
      <c r="C582" s="9"/>
      <c r="D582" s="9"/>
    </row>
    <row r="583" spans="3:4" ht="15.75" customHeight="1">
      <c r="C583" s="9"/>
      <c r="D583" s="9"/>
    </row>
    <row r="584" spans="3:4" ht="15.75" customHeight="1">
      <c r="C584" s="9"/>
      <c r="D584" s="9"/>
    </row>
    <row r="585" spans="3:4" ht="15.75" customHeight="1">
      <c r="C585" s="9"/>
      <c r="D585" s="9"/>
    </row>
    <row r="586" spans="3:4" ht="15.75" customHeight="1">
      <c r="C586" s="9"/>
      <c r="D586" s="9"/>
    </row>
    <row r="587" spans="3:4" ht="15.75" customHeight="1">
      <c r="C587" s="9"/>
      <c r="D587" s="9"/>
    </row>
    <row r="588" spans="3:4" ht="15.75" customHeight="1">
      <c r="C588" s="9"/>
      <c r="D588" s="9"/>
    </row>
    <row r="589" spans="3:4" ht="15.75" customHeight="1">
      <c r="C589" s="9"/>
      <c r="D589" s="9"/>
    </row>
    <row r="590" spans="3:4" ht="15.75" customHeight="1">
      <c r="C590" s="9"/>
      <c r="D590" s="9"/>
    </row>
    <row r="591" spans="3:4" ht="15.75" customHeight="1">
      <c r="C591" s="9"/>
      <c r="D591" s="9"/>
    </row>
    <row r="592" spans="3:4" ht="15.75" customHeight="1">
      <c r="C592" s="9"/>
      <c r="D592" s="9"/>
    </row>
    <row r="593" spans="3:4" ht="15.75" customHeight="1">
      <c r="C593" s="9"/>
      <c r="D593" s="9"/>
    </row>
    <row r="594" spans="3:4" ht="15.75" customHeight="1">
      <c r="C594" s="9"/>
      <c r="D594" s="9"/>
    </row>
    <row r="595" spans="3:4" ht="15.75" customHeight="1">
      <c r="C595" s="9"/>
      <c r="D595" s="9"/>
    </row>
    <row r="596" spans="3:4" ht="15.75" customHeight="1">
      <c r="C596" s="9"/>
      <c r="D596" s="9"/>
    </row>
    <row r="597" spans="3:4" ht="15.75" customHeight="1">
      <c r="C597" s="9"/>
      <c r="D597" s="9"/>
    </row>
    <row r="598" spans="3:4" ht="15.75" customHeight="1">
      <c r="C598" s="9"/>
      <c r="D598" s="9"/>
    </row>
    <row r="599" spans="3:4" ht="15.75" customHeight="1">
      <c r="C599" s="9"/>
      <c r="D599" s="9"/>
    </row>
    <row r="600" spans="3:4" ht="15.75" customHeight="1">
      <c r="C600" s="9"/>
      <c r="D600" s="9"/>
    </row>
    <row r="601" spans="3:4" ht="15.75" customHeight="1">
      <c r="C601" s="9"/>
      <c r="D601" s="9"/>
    </row>
    <row r="602" spans="3:4" ht="15.75" customHeight="1">
      <c r="C602" s="9"/>
      <c r="D602" s="9"/>
    </row>
    <row r="603" spans="3:4" ht="15.75" customHeight="1">
      <c r="C603" s="9"/>
      <c r="D603" s="9"/>
    </row>
    <row r="604" spans="3:4" ht="15.75" customHeight="1">
      <c r="C604" s="9"/>
      <c r="D604" s="9"/>
    </row>
    <row r="605" spans="3:4" ht="15.75" customHeight="1">
      <c r="C605" s="9"/>
      <c r="D605" s="9"/>
    </row>
    <row r="606" spans="3:4" ht="15.75" customHeight="1">
      <c r="C606" s="9"/>
      <c r="D606" s="9"/>
    </row>
    <row r="607" spans="3:4" ht="15.75" customHeight="1">
      <c r="C607" s="9"/>
      <c r="D607" s="9"/>
    </row>
    <row r="608" spans="3:4" ht="15.75" customHeight="1">
      <c r="C608" s="9"/>
      <c r="D608" s="9"/>
    </row>
    <row r="609" spans="3:4" ht="15.75" customHeight="1">
      <c r="C609" s="9"/>
      <c r="D609" s="9"/>
    </row>
    <row r="610" spans="3:4" ht="15.75" customHeight="1">
      <c r="C610" s="9"/>
      <c r="D610" s="9"/>
    </row>
    <row r="611" spans="3:4" ht="15.75" customHeight="1">
      <c r="C611" s="9"/>
      <c r="D611" s="9"/>
    </row>
    <row r="612" spans="3:4" ht="15.75" customHeight="1">
      <c r="C612" s="9"/>
      <c r="D612" s="9"/>
    </row>
    <row r="613" spans="3:4" ht="15.75" customHeight="1">
      <c r="C613" s="9"/>
      <c r="D613" s="9"/>
    </row>
    <row r="614" spans="3:4" ht="15.75" customHeight="1">
      <c r="C614" s="9"/>
      <c r="D614" s="9"/>
    </row>
    <row r="615" spans="3:4" ht="15.75" customHeight="1">
      <c r="C615" s="9"/>
      <c r="D615" s="9"/>
    </row>
    <row r="616" spans="3:4" ht="15.75" customHeight="1">
      <c r="C616" s="9"/>
      <c r="D616" s="9"/>
    </row>
    <row r="617" spans="3:4" ht="15.75" customHeight="1">
      <c r="C617" s="9"/>
      <c r="D617" s="9"/>
    </row>
    <row r="618" spans="3:4" ht="15.75" customHeight="1">
      <c r="C618" s="9"/>
      <c r="D618" s="9"/>
    </row>
    <row r="619" spans="3:4" ht="15.75" customHeight="1">
      <c r="C619" s="9"/>
      <c r="D619" s="9"/>
    </row>
    <row r="620" spans="3:4" ht="15.75" customHeight="1">
      <c r="C620" s="9"/>
      <c r="D620" s="9"/>
    </row>
    <row r="621" spans="3:4" ht="15.75" customHeight="1">
      <c r="C621" s="9"/>
      <c r="D621" s="9"/>
    </row>
    <row r="622" spans="3:4" ht="15.75" customHeight="1">
      <c r="C622" s="9"/>
      <c r="D622" s="9"/>
    </row>
    <row r="623" spans="3:4" ht="15.75" customHeight="1">
      <c r="C623" s="9"/>
      <c r="D623" s="9"/>
    </row>
    <row r="624" spans="3:4" ht="15.75" customHeight="1">
      <c r="C624" s="9"/>
      <c r="D624" s="9"/>
    </row>
    <row r="625" spans="3:4" ht="15.75" customHeight="1">
      <c r="C625" s="9"/>
      <c r="D625" s="9"/>
    </row>
    <row r="626" spans="3:4" ht="15.75" customHeight="1">
      <c r="C626" s="9"/>
      <c r="D626" s="9"/>
    </row>
    <row r="627" spans="3:4" ht="15.75" customHeight="1">
      <c r="C627" s="9"/>
      <c r="D627" s="9"/>
    </row>
    <row r="628" spans="3:4" ht="15.75" customHeight="1">
      <c r="C628" s="9"/>
      <c r="D628" s="9"/>
    </row>
    <row r="629" spans="3:4" ht="15.75" customHeight="1">
      <c r="C629" s="9"/>
      <c r="D629" s="9"/>
    </row>
    <row r="630" spans="3:4" ht="15.75" customHeight="1">
      <c r="C630" s="9"/>
      <c r="D630" s="9"/>
    </row>
    <row r="631" spans="3:4" ht="15.75" customHeight="1">
      <c r="C631" s="9"/>
      <c r="D631" s="9"/>
    </row>
    <row r="632" spans="3:4" ht="15.75" customHeight="1">
      <c r="C632" s="9"/>
      <c r="D632" s="9"/>
    </row>
    <row r="633" spans="3:4" ht="15.75" customHeight="1">
      <c r="C633" s="9"/>
      <c r="D633" s="9"/>
    </row>
    <row r="634" spans="3:4" ht="15.75" customHeight="1">
      <c r="C634" s="9"/>
      <c r="D634" s="9"/>
    </row>
    <row r="635" spans="3:4" ht="15.75" customHeight="1">
      <c r="C635" s="9"/>
      <c r="D635" s="9"/>
    </row>
    <row r="636" spans="3:4" ht="15.75" customHeight="1">
      <c r="C636" s="9"/>
      <c r="D636" s="9"/>
    </row>
    <row r="637" spans="3:4" ht="15.75" customHeight="1">
      <c r="C637" s="9"/>
      <c r="D637" s="9"/>
    </row>
    <row r="638" spans="3:4" ht="15.75" customHeight="1">
      <c r="C638" s="9"/>
      <c r="D638" s="9"/>
    </row>
    <row r="639" spans="3:4" ht="15.75" customHeight="1">
      <c r="C639" s="9"/>
      <c r="D639" s="9"/>
    </row>
    <row r="640" spans="3:4" ht="15.75" customHeight="1">
      <c r="C640" s="9"/>
      <c r="D640" s="9"/>
    </row>
    <row r="641" spans="3:4" ht="15.75" customHeight="1">
      <c r="C641" s="9"/>
      <c r="D641" s="9"/>
    </row>
    <row r="642" spans="3:4" ht="15.75" customHeight="1">
      <c r="C642" s="9"/>
      <c r="D642" s="9"/>
    </row>
    <row r="643" spans="3:4" ht="15.75" customHeight="1">
      <c r="C643" s="9"/>
      <c r="D643" s="9"/>
    </row>
    <row r="644" spans="3:4" ht="15.75" customHeight="1">
      <c r="C644" s="9"/>
      <c r="D644" s="9"/>
    </row>
    <row r="645" spans="3:4" ht="15.75" customHeight="1">
      <c r="C645" s="9"/>
      <c r="D645" s="9"/>
    </row>
    <row r="646" spans="3:4" ht="15.75" customHeight="1">
      <c r="C646" s="9"/>
      <c r="D646" s="9"/>
    </row>
    <row r="647" spans="3:4" ht="15.75" customHeight="1">
      <c r="C647" s="9"/>
      <c r="D647" s="9"/>
    </row>
    <row r="648" spans="3:4" ht="15.75" customHeight="1">
      <c r="C648" s="9"/>
      <c r="D648" s="9"/>
    </row>
    <row r="649" spans="3:4" ht="15.75" customHeight="1">
      <c r="C649" s="9"/>
      <c r="D649" s="9"/>
    </row>
    <row r="650" spans="3:4" ht="15.75" customHeight="1">
      <c r="C650" s="9"/>
      <c r="D650" s="9"/>
    </row>
    <row r="651" spans="3:4" ht="15.75" customHeight="1">
      <c r="C651" s="9"/>
      <c r="D651" s="9"/>
    </row>
    <row r="652" spans="3:4" ht="15.75" customHeight="1">
      <c r="C652" s="9"/>
      <c r="D652" s="9"/>
    </row>
    <row r="653" spans="3:4" ht="15.75" customHeight="1">
      <c r="C653" s="9"/>
      <c r="D653" s="9"/>
    </row>
    <row r="654" spans="3:4" ht="15.75" customHeight="1">
      <c r="C654" s="9"/>
      <c r="D654" s="9"/>
    </row>
    <row r="655" spans="3:4" ht="15.75" customHeight="1">
      <c r="C655" s="9"/>
      <c r="D655" s="9"/>
    </row>
    <row r="656" spans="3:4" ht="15.75" customHeight="1">
      <c r="C656" s="9"/>
      <c r="D656" s="9"/>
    </row>
    <row r="657" spans="3:4" ht="15.75" customHeight="1">
      <c r="C657" s="9"/>
      <c r="D657" s="9"/>
    </row>
    <row r="658" spans="3:4" ht="15.75" customHeight="1">
      <c r="C658" s="9"/>
      <c r="D658" s="9"/>
    </row>
    <row r="659" spans="3:4" ht="15.75" customHeight="1">
      <c r="C659" s="9"/>
      <c r="D659" s="9"/>
    </row>
    <row r="660" spans="3:4" ht="15.75" customHeight="1">
      <c r="C660" s="9"/>
      <c r="D660" s="9"/>
    </row>
    <row r="661" spans="3:4" ht="15.75" customHeight="1">
      <c r="C661" s="9"/>
      <c r="D661" s="9"/>
    </row>
    <row r="662" spans="3:4" ht="15.75" customHeight="1">
      <c r="C662" s="9"/>
      <c r="D662" s="9"/>
    </row>
    <row r="663" spans="3:4" ht="15.75" customHeight="1">
      <c r="C663" s="9"/>
      <c r="D663" s="9"/>
    </row>
    <row r="664" spans="3:4" ht="15.75" customHeight="1">
      <c r="C664" s="9"/>
      <c r="D664" s="9"/>
    </row>
    <row r="665" spans="3:4" ht="15.75" customHeight="1">
      <c r="C665" s="9"/>
      <c r="D665" s="9"/>
    </row>
    <row r="666" spans="3:4" ht="15.75" customHeight="1">
      <c r="C666" s="9"/>
      <c r="D666" s="9"/>
    </row>
    <row r="667" spans="3:4" ht="15.75" customHeight="1">
      <c r="C667" s="9"/>
      <c r="D667" s="9"/>
    </row>
    <row r="668" spans="3:4" ht="15.75" customHeight="1">
      <c r="C668" s="9"/>
      <c r="D668" s="9"/>
    </row>
    <row r="669" spans="3:4" ht="15.75" customHeight="1">
      <c r="C669" s="9"/>
      <c r="D669" s="9"/>
    </row>
    <row r="670" spans="3:4" ht="15.75" customHeight="1">
      <c r="C670" s="9"/>
      <c r="D670" s="9"/>
    </row>
    <row r="671" spans="3:4" ht="15.75" customHeight="1">
      <c r="C671" s="9"/>
      <c r="D671" s="9"/>
    </row>
    <row r="672" spans="3:4" ht="15.75" customHeight="1">
      <c r="C672" s="9"/>
      <c r="D672" s="9"/>
    </row>
    <row r="673" spans="3:4" ht="15.75" customHeight="1">
      <c r="C673" s="9"/>
      <c r="D673" s="9"/>
    </row>
    <row r="674" spans="3:4" ht="15.75" customHeight="1">
      <c r="C674" s="9"/>
      <c r="D674" s="9"/>
    </row>
    <row r="675" spans="3:4" ht="15.75" customHeight="1">
      <c r="C675" s="9"/>
      <c r="D675" s="9"/>
    </row>
    <row r="676" spans="3:4" ht="15.75" customHeight="1">
      <c r="C676" s="9"/>
      <c r="D676" s="9"/>
    </row>
    <row r="677" spans="3:4" ht="15.75" customHeight="1">
      <c r="C677" s="9"/>
      <c r="D677" s="9"/>
    </row>
    <row r="678" spans="3:4" ht="15.75" customHeight="1">
      <c r="C678" s="9"/>
      <c r="D678" s="9"/>
    </row>
    <row r="679" spans="3:4" ht="15.75" customHeight="1">
      <c r="C679" s="9"/>
      <c r="D679" s="9"/>
    </row>
    <row r="680" spans="3:4" ht="15.75" customHeight="1">
      <c r="C680" s="9"/>
      <c r="D680" s="9"/>
    </row>
    <row r="681" spans="3:4" ht="15.75" customHeight="1">
      <c r="C681" s="9"/>
      <c r="D681" s="9"/>
    </row>
    <row r="682" spans="3:4" ht="15.75" customHeight="1">
      <c r="C682" s="9"/>
      <c r="D682" s="9"/>
    </row>
    <row r="683" spans="3:4" ht="15.75" customHeight="1">
      <c r="C683" s="9"/>
      <c r="D683" s="9"/>
    </row>
    <row r="684" spans="3:4" ht="15.75" customHeight="1">
      <c r="C684" s="9"/>
      <c r="D684" s="9"/>
    </row>
    <row r="685" spans="3:4" ht="15.75" customHeight="1">
      <c r="C685" s="9"/>
      <c r="D685" s="9"/>
    </row>
    <row r="686" spans="3:4" ht="15.75" customHeight="1">
      <c r="C686" s="9"/>
      <c r="D686" s="9"/>
    </row>
    <row r="687" spans="3:4" ht="15.75" customHeight="1">
      <c r="C687" s="9"/>
      <c r="D687" s="9"/>
    </row>
    <row r="688" spans="3:4" ht="15.75" customHeight="1">
      <c r="C688" s="9"/>
      <c r="D688" s="9"/>
    </row>
    <row r="689" spans="3:4" ht="15.75" customHeight="1">
      <c r="C689" s="9"/>
      <c r="D689" s="9"/>
    </row>
    <row r="690" spans="3:4" ht="15.75" customHeight="1">
      <c r="C690" s="9"/>
      <c r="D690" s="9"/>
    </row>
    <row r="691" spans="3:4" ht="15.75" customHeight="1">
      <c r="C691" s="9"/>
      <c r="D691" s="9"/>
    </row>
    <row r="692" spans="3:4" ht="15.75" customHeight="1">
      <c r="C692" s="9"/>
      <c r="D692" s="9"/>
    </row>
    <row r="693" spans="3:4" ht="15.75" customHeight="1">
      <c r="C693" s="9"/>
      <c r="D693" s="9"/>
    </row>
    <row r="694" spans="3:4" ht="15.75" customHeight="1">
      <c r="C694" s="9"/>
      <c r="D694" s="9"/>
    </row>
    <row r="695" spans="3:4" ht="15.75" customHeight="1">
      <c r="C695" s="9"/>
      <c r="D695" s="9"/>
    </row>
    <row r="696" spans="3:4" ht="15.75" customHeight="1">
      <c r="C696" s="9"/>
      <c r="D696" s="9"/>
    </row>
    <row r="697" spans="3:4" ht="15.75" customHeight="1">
      <c r="C697" s="9"/>
      <c r="D697" s="9"/>
    </row>
    <row r="698" spans="3:4" ht="15.75" customHeight="1">
      <c r="C698" s="9"/>
      <c r="D698" s="9"/>
    </row>
    <row r="699" spans="3:4" ht="15.75" customHeight="1">
      <c r="C699" s="9"/>
      <c r="D699" s="9"/>
    </row>
    <row r="700" spans="3:4" ht="15.75" customHeight="1">
      <c r="C700" s="9"/>
      <c r="D700" s="9"/>
    </row>
    <row r="701" spans="3:4" ht="15.75" customHeight="1">
      <c r="C701" s="9"/>
      <c r="D701" s="9"/>
    </row>
    <row r="702" spans="3:4" ht="15.75" customHeight="1">
      <c r="C702" s="9"/>
      <c r="D702" s="9"/>
    </row>
    <row r="703" spans="3:4" ht="15.75" customHeight="1">
      <c r="C703" s="9"/>
      <c r="D703" s="9"/>
    </row>
    <row r="704" spans="3:4" ht="15.75" customHeight="1">
      <c r="C704" s="9"/>
      <c r="D704" s="9"/>
    </row>
    <row r="705" spans="3:4" ht="15.75" customHeight="1">
      <c r="C705" s="9"/>
      <c r="D705" s="9"/>
    </row>
    <row r="706" spans="3:4" ht="15.75" customHeight="1">
      <c r="C706" s="9"/>
      <c r="D706" s="9"/>
    </row>
    <row r="707" spans="3:4" ht="15.75" customHeight="1">
      <c r="C707" s="9"/>
      <c r="D707" s="9"/>
    </row>
    <row r="708" spans="3:4" ht="15.75" customHeight="1">
      <c r="C708" s="9"/>
      <c r="D708" s="9"/>
    </row>
    <row r="709" spans="3:4" ht="15.75" customHeight="1">
      <c r="C709" s="9"/>
      <c r="D709" s="9"/>
    </row>
    <row r="710" spans="3:4" ht="15.75" customHeight="1">
      <c r="C710" s="9"/>
      <c r="D710" s="9"/>
    </row>
    <row r="711" spans="3:4" ht="15.75" customHeight="1">
      <c r="C711" s="9"/>
      <c r="D711" s="9"/>
    </row>
    <row r="712" spans="3:4" ht="15.75" customHeight="1">
      <c r="C712" s="9"/>
      <c r="D712" s="9"/>
    </row>
    <row r="713" spans="3:4" ht="15.75" customHeight="1">
      <c r="C713" s="9"/>
      <c r="D713" s="9"/>
    </row>
    <row r="714" spans="3:4" ht="15.75" customHeight="1">
      <c r="C714" s="9"/>
      <c r="D714" s="9"/>
    </row>
    <row r="715" spans="3:4" ht="15.75" customHeight="1">
      <c r="C715" s="9"/>
      <c r="D715" s="9"/>
    </row>
    <row r="716" spans="3:4" ht="15.75" customHeight="1">
      <c r="C716" s="9"/>
      <c r="D716" s="9"/>
    </row>
    <row r="717" spans="3:4" ht="15.75" customHeight="1">
      <c r="C717" s="9"/>
      <c r="D717" s="9"/>
    </row>
    <row r="718" spans="3:4" ht="15.75" customHeight="1">
      <c r="C718" s="9"/>
      <c r="D718" s="9"/>
    </row>
    <row r="719" spans="3:4" ht="15.75" customHeight="1">
      <c r="C719" s="9"/>
      <c r="D719" s="9"/>
    </row>
    <row r="720" spans="3:4" ht="15.75" customHeight="1">
      <c r="C720" s="9"/>
      <c r="D720" s="9"/>
    </row>
    <row r="721" spans="3:4" ht="15.75" customHeight="1">
      <c r="C721" s="9"/>
      <c r="D721" s="9"/>
    </row>
    <row r="722" spans="3:4" ht="15.75" customHeight="1">
      <c r="C722" s="9"/>
      <c r="D722" s="9"/>
    </row>
    <row r="723" spans="3:4" ht="15.75" customHeight="1">
      <c r="C723" s="9"/>
      <c r="D723" s="9"/>
    </row>
    <row r="724" spans="3:4" ht="15.75" customHeight="1">
      <c r="C724" s="9"/>
      <c r="D724" s="9"/>
    </row>
    <row r="725" spans="3:4" ht="15.75" customHeight="1">
      <c r="C725" s="9"/>
      <c r="D725" s="9"/>
    </row>
    <row r="726" spans="3:4" ht="15.75" customHeight="1">
      <c r="C726" s="9"/>
      <c r="D726" s="9"/>
    </row>
    <row r="727" spans="3:4" ht="15.75" customHeight="1">
      <c r="C727" s="9"/>
      <c r="D727" s="9"/>
    </row>
    <row r="728" spans="3:4" ht="15.75" customHeight="1">
      <c r="C728" s="9"/>
      <c r="D728" s="9"/>
    </row>
    <row r="729" spans="3:4" ht="15.75" customHeight="1">
      <c r="C729" s="9"/>
      <c r="D729" s="9"/>
    </row>
    <row r="730" spans="3:4" ht="15.75" customHeight="1">
      <c r="C730" s="9"/>
      <c r="D730" s="9"/>
    </row>
    <row r="731" spans="3:4" ht="15.75" customHeight="1">
      <c r="C731" s="9"/>
      <c r="D731" s="9"/>
    </row>
    <row r="732" spans="3:4" ht="15.75" customHeight="1">
      <c r="C732" s="9"/>
      <c r="D732" s="9"/>
    </row>
    <row r="733" spans="3:4" ht="15.75" customHeight="1">
      <c r="C733" s="9"/>
      <c r="D733" s="9"/>
    </row>
    <row r="734" spans="3:4" ht="15.75" customHeight="1">
      <c r="C734" s="9"/>
      <c r="D734" s="9"/>
    </row>
    <row r="735" spans="3:4" ht="15.75" customHeight="1">
      <c r="C735" s="9"/>
      <c r="D735" s="9"/>
    </row>
    <row r="736" spans="3:4" ht="15.75" customHeight="1">
      <c r="C736" s="9"/>
      <c r="D736" s="9"/>
    </row>
    <row r="737" spans="3:4" ht="15.75" customHeight="1">
      <c r="C737" s="9"/>
      <c r="D737" s="9"/>
    </row>
    <row r="738" spans="3:4" ht="15.75" customHeight="1">
      <c r="C738" s="9"/>
      <c r="D738" s="9"/>
    </row>
    <row r="739" spans="3:4" ht="15.75" customHeight="1">
      <c r="C739" s="9"/>
      <c r="D739" s="9"/>
    </row>
    <row r="740" spans="3:4" ht="15.75" customHeight="1">
      <c r="C740" s="9"/>
      <c r="D740" s="9"/>
    </row>
    <row r="741" spans="3:4" ht="15.75" customHeight="1">
      <c r="C741" s="9"/>
      <c r="D741" s="9"/>
    </row>
    <row r="742" spans="3:4" ht="15.75" customHeight="1">
      <c r="C742" s="9"/>
      <c r="D742" s="9"/>
    </row>
    <row r="743" spans="3:4" ht="15.75" customHeight="1">
      <c r="C743" s="9"/>
      <c r="D743" s="9"/>
    </row>
    <row r="744" spans="3:4" ht="15.75" customHeight="1">
      <c r="C744" s="9"/>
      <c r="D744" s="9"/>
    </row>
    <row r="745" spans="3:4" ht="15.75" customHeight="1">
      <c r="C745" s="9"/>
      <c r="D745" s="9"/>
    </row>
    <row r="746" spans="3:4" ht="15.75" customHeight="1">
      <c r="C746" s="9"/>
      <c r="D746" s="9"/>
    </row>
    <row r="747" spans="3:4" ht="15.75" customHeight="1">
      <c r="C747" s="9"/>
      <c r="D747" s="9"/>
    </row>
    <row r="748" spans="3:4" ht="15.75" customHeight="1">
      <c r="C748" s="9"/>
      <c r="D748" s="9"/>
    </row>
    <row r="749" spans="3:4" ht="15.75" customHeight="1">
      <c r="C749" s="9"/>
      <c r="D749" s="9"/>
    </row>
    <row r="750" spans="3:4" ht="15.75" customHeight="1">
      <c r="C750" s="9"/>
      <c r="D750" s="9"/>
    </row>
    <row r="751" spans="3:4" ht="15.75" customHeight="1">
      <c r="C751" s="9"/>
      <c r="D751" s="9"/>
    </row>
    <row r="752" spans="3:4" ht="15.75" customHeight="1">
      <c r="C752" s="9"/>
      <c r="D752" s="9"/>
    </row>
    <row r="753" spans="3:4" ht="15.75" customHeight="1">
      <c r="C753" s="9"/>
      <c r="D753" s="9"/>
    </row>
    <row r="754" spans="3:4" ht="15.75" customHeight="1">
      <c r="C754" s="9"/>
      <c r="D754" s="9"/>
    </row>
    <row r="755" spans="3:4" ht="15.75" customHeight="1">
      <c r="C755" s="9"/>
      <c r="D755" s="9"/>
    </row>
    <row r="756" spans="3:4" ht="15.75" customHeight="1">
      <c r="C756" s="9"/>
      <c r="D756" s="9"/>
    </row>
    <row r="757" spans="3:4" ht="15.75" customHeight="1">
      <c r="C757" s="9"/>
      <c r="D757" s="9"/>
    </row>
    <row r="758" spans="3:4" ht="15.75" customHeight="1">
      <c r="C758" s="9"/>
      <c r="D758" s="9"/>
    </row>
    <row r="759" spans="3:4" ht="15.75" customHeight="1">
      <c r="C759" s="9"/>
      <c r="D759" s="9"/>
    </row>
    <row r="760" spans="3:4" ht="15.75" customHeight="1">
      <c r="C760" s="9"/>
      <c r="D760" s="9"/>
    </row>
    <row r="761" spans="3:4" ht="15.75" customHeight="1">
      <c r="C761" s="9"/>
      <c r="D761" s="9"/>
    </row>
    <row r="762" spans="3:4" ht="15.75" customHeight="1">
      <c r="C762" s="9"/>
      <c r="D762" s="9"/>
    </row>
    <row r="763" spans="3:4" ht="15.75" customHeight="1">
      <c r="C763" s="9"/>
      <c r="D763" s="9"/>
    </row>
    <row r="764" spans="3:4" ht="15.75" customHeight="1">
      <c r="C764" s="9"/>
      <c r="D764" s="9"/>
    </row>
    <row r="765" spans="3:4" ht="15.75" customHeight="1">
      <c r="C765" s="9"/>
      <c r="D765" s="9"/>
    </row>
    <row r="766" spans="3:4" ht="15.75" customHeight="1">
      <c r="C766" s="9"/>
      <c r="D766" s="9"/>
    </row>
    <row r="767" spans="3:4" ht="15.75" customHeight="1">
      <c r="C767" s="9"/>
      <c r="D767" s="9"/>
    </row>
    <row r="768" spans="3:4" ht="15.75" customHeight="1">
      <c r="C768" s="9"/>
      <c r="D768" s="9"/>
    </row>
    <row r="769" spans="3:4" ht="15.75" customHeight="1">
      <c r="C769" s="9"/>
      <c r="D769" s="9"/>
    </row>
    <row r="770" spans="3:4" ht="15.75" customHeight="1">
      <c r="C770" s="9"/>
      <c r="D770" s="9"/>
    </row>
    <row r="771" spans="3:4" ht="15.75" customHeight="1">
      <c r="C771" s="9"/>
      <c r="D771" s="9"/>
    </row>
    <row r="772" spans="3:4" ht="15.75" customHeight="1">
      <c r="C772" s="9"/>
      <c r="D772" s="9"/>
    </row>
    <row r="773" spans="3:4" ht="15.75" customHeight="1">
      <c r="C773" s="9"/>
      <c r="D773" s="9"/>
    </row>
    <row r="774" spans="3:4" ht="15.75" customHeight="1">
      <c r="C774" s="9"/>
      <c r="D774" s="9"/>
    </row>
    <row r="775" spans="3:4" ht="15.75" customHeight="1">
      <c r="C775" s="9"/>
      <c r="D775" s="9"/>
    </row>
    <row r="776" spans="3:4" ht="15.75" customHeight="1">
      <c r="C776" s="9"/>
      <c r="D776" s="9"/>
    </row>
    <row r="777" spans="3:4" ht="15.75" customHeight="1">
      <c r="C777" s="9"/>
      <c r="D777" s="9"/>
    </row>
    <row r="778" spans="3:4" ht="15.75" customHeight="1">
      <c r="C778" s="9"/>
      <c r="D778" s="9"/>
    </row>
    <row r="779" spans="3:4" ht="15.75" customHeight="1">
      <c r="C779" s="9"/>
      <c r="D779" s="9"/>
    </row>
    <row r="780" spans="3:4" ht="15.75" customHeight="1">
      <c r="C780" s="9"/>
      <c r="D780" s="9"/>
    </row>
    <row r="781" spans="3:4" ht="15.75" customHeight="1">
      <c r="C781" s="9"/>
      <c r="D781" s="9"/>
    </row>
    <row r="782" spans="3:4" ht="15.75" customHeight="1">
      <c r="C782" s="9"/>
      <c r="D782" s="9"/>
    </row>
    <row r="783" spans="3:4" ht="15.75" customHeight="1">
      <c r="C783" s="9"/>
      <c r="D783" s="9"/>
    </row>
    <row r="784" spans="3:4" ht="15.75" customHeight="1">
      <c r="C784" s="9"/>
      <c r="D784" s="9"/>
    </row>
    <row r="785" spans="3:4" ht="15.75" customHeight="1">
      <c r="C785" s="9"/>
      <c r="D785" s="9"/>
    </row>
    <row r="786" spans="3:4" ht="15.75" customHeight="1">
      <c r="C786" s="9"/>
      <c r="D786" s="9"/>
    </row>
    <row r="787" spans="3:4" ht="15.75" customHeight="1">
      <c r="C787" s="9"/>
      <c r="D787" s="9"/>
    </row>
    <row r="788" spans="3:4" ht="15.75" customHeight="1">
      <c r="C788" s="9"/>
      <c r="D788" s="9"/>
    </row>
    <row r="789" spans="3:4" ht="15.75" customHeight="1">
      <c r="C789" s="9"/>
      <c r="D789" s="9"/>
    </row>
    <row r="790" spans="3:4" ht="15.75" customHeight="1">
      <c r="C790" s="9"/>
      <c r="D790" s="9"/>
    </row>
    <row r="791" spans="3:4" ht="15.75" customHeight="1">
      <c r="C791" s="9"/>
      <c r="D791" s="9"/>
    </row>
    <row r="792" spans="3:4" ht="15.75" customHeight="1">
      <c r="C792" s="9"/>
      <c r="D792" s="9"/>
    </row>
    <row r="793" spans="3:4" ht="15.75" customHeight="1">
      <c r="C793" s="9"/>
      <c r="D793" s="9"/>
    </row>
    <row r="794" spans="3:4" ht="15.75" customHeight="1">
      <c r="C794" s="9"/>
      <c r="D794" s="9"/>
    </row>
    <row r="795" spans="3:4" ht="15.75" customHeight="1">
      <c r="C795" s="9"/>
      <c r="D795" s="9"/>
    </row>
    <row r="796" spans="3:4" ht="15.75" customHeight="1">
      <c r="C796" s="9"/>
      <c r="D796" s="9"/>
    </row>
    <row r="797" spans="3:4" ht="15.75" customHeight="1">
      <c r="C797" s="9"/>
      <c r="D797" s="9"/>
    </row>
    <row r="798" spans="3:4" ht="15.75" customHeight="1">
      <c r="C798" s="9"/>
      <c r="D798" s="9"/>
    </row>
    <row r="799" spans="3:4" ht="15.75" customHeight="1">
      <c r="C799" s="9"/>
      <c r="D799" s="9"/>
    </row>
    <row r="800" spans="3:4" ht="15.75" customHeight="1">
      <c r="C800" s="9"/>
      <c r="D800" s="9"/>
    </row>
    <row r="801" spans="3:4" ht="15.75" customHeight="1">
      <c r="C801" s="9"/>
      <c r="D801" s="9"/>
    </row>
    <row r="802" spans="3:4" ht="15.75" customHeight="1">
      <c r="C802" s="9"/>
      <c r="D802" s="9"/>
    </row>
    <row r="803" spans="3:4" ht="15.75" customHeight="1">
      <c r="C803" s="9"/>
      <c r="D803" s="9"/>
    </row>
    <row r="804" spans="3:4" ht="15.75" customHeight="1">
      <c r="C804" s="9"/>
      <c r="D804" s="9"/>
    </row>
    <row r="805" spans="3:4" ht="15.75" customHeight="1">
      <c r="C805" s="9"/>
      <c r="D805" s="9"/>
    </row>
    <row r="806" spans="3:4" ht="15.75" customHeight="1">
      <c r="C806" s="9"/>
      <c r="D806" s="9"/>
    </row>
    <row r="807" spans="3:4" ht="15.75" customHeight="1">
      <c r="C807" s="9"/>
      <c r="D807" s="9"/>
    </row>
    <row r="808" spans="3:4" ht="15.75" customHeight="1">
      <c r="C808" s="9"/>
      <c r="D808" s="9"/>
    </row>
    <row r="809" spans="3:4" ht="15.75" customHeight="1">
      <c r="C809" s="9"/>
      <c r="D809" s="9"/>
    </row>
    <row r="810" spans="3:4" ht="15.75" customHeight="1">
      <c r="C810" s="9"/>
      <c r="D810" s="9"/>
    </row>
    <row r="811" spans="3:4" ht="15.75" customHeight="1">
      <c r="C811" s="9"/>
      <c r="D811" s="9"/>
    </row>
    <row r="812" spans="3:4" ht="15.75" customHeight="1">
      <c r="C812" s="9"/>
      <c r="D812" s="9"/>
    </row>
    <row r="813" spans="3:4" ht="15.75" customHeight="1">
      <c r="C813" s="9"/>
      <c r="D813" s="9"/>
    </row>
    <row r="814" spans="3:4" ht="15.75" customHeight="1">
      <c r="C814" s="9"/>
      <c r="D814" s="9"/>
    </row>
    <row r="815" spans="3:4" ht="15.75" customHeight="1">
      <c r="C815" s="9"/>
      <c r="D815" s="9"/>
    </row>
    <row r="816" spans="3:4" ht="15.75" customHeight="1">
      <c r="C816" s="9"/>
      <c r="D816" s="9"/>
    </row>
    <row r="817" spans="3:4" ht="15.75" customHeight="1">
      <c r="C817" s="9"/>
      <c r="D817" s="9"/>
    </row>
    <row r="818" spans="3:4" ht="15.75" customHeight="1">
      <c r="C818" s="9"/>
      <c r="D818" s="9"/>
    </row>
    <row r="819" spans="3:4" ht="15.75" customHeight="1">
      <c r="C819" s="9"/>
      <c r="D819" s="9"/>
    </row>
    <row r="820" spans="3:4" ht="15.75" customHeight="1">
      <c r="C820" s="9"/>
      <c r="D820" s="9"/>
    </row>
    <row r="821" spans="3:4" ht="15.75" customHeight="1">
      <c r="C821" s="9"/>
      <c r="D821" s="9"/>
    </row>
    <row r="822" spans="3:4" ht="15.75" customHeight="1">
      <c r="C822" s="9"/>
      <c r="D822" s="9"/>
    </row>
    <row r="823" spans="3:4" ht="15.75" customHeight="1">
      <c r="C823" s="9"/>
      <c r="D823" s="9"/>
    </row>
    <row r="824" spans="3:4" ht="15.75" customHeight="1">
      <c r="C824" s="9"/>
      <c r="D824" s="9"/>
    </row>
    <row r="825" spans="3:4" ht="15.75" customHeight="1">
      <c r="C825" s="9"/>
      <c r="D825" s="9"/>
    </row>
    <row r="826" spans="3:4" ht="15.75" customHeight="1">
      <c r="C826" s="9"/>
      <c r="D826" s="9"/>
    </row>
    <row r="827" spans="3:4" ht="15.75" customHeight="1">
      <c r="C827" s="9"/>
      <c r="D827" s="9"/>
    </row>
    <row r="828" spans="3:4" ht="15.75" customHeight="1">
      <c r="C828" s="9"/>
      <c r="D828" s="9"/>
    </row>
    <row r="829" spans="3:4" ht="15.75" customHeight="1">
      <c r="C829" s="9"/>
      <c r="D829" s="9"/>
    </row>
    <row r="830" spans="3:4" ht="15.75" customHeight="1">
      <c r="C830" s="9"/>
      <c r="D830" s="9"/>
    </row>
    <row r="831" spans="3:4" ht="15.75" customHeight="1">
      <c r="C831" s="9"/>
      <c r="D831" s="9"/>
    </row>
    <row r="832" spans="3:4" ht="15.75" customHeight="1">
      <c r="C832" s="9"/>
      <c r="D832" s="9"/>
    </row>
    <row r="833" spans="3:4" ht="15.75" customHeight="1">
      <c r="C833" s="9"/>
      <c r="D833" s="9"/>
    </row>
    <row r="834" spans="3:4" ht="15.75" customHeight="1">
      <c r="C834" s="9"/>
      <c r="D834" s="9"/>
    </row>
    <row r="835" spans="3:4" ht="15.75" customHeight="1">
      <c r="C835" s="9"/>
      <c r="D835" s="9"/>
    </row>
    <row r="836" spans="3:4" ht="15.75" customHeight="1">
      <c r="C836" s="9"/>
      <c r="D836" s="9"/>
    </row>
    <row r="837" spans="3:4" ht="15.75" customHeight="1">
      <c r="C837" s="9"/>
      <c r="D837" s="9"/>
    </row>
    <row r="838" spans="3:4" ht="15.75" customHeight="1">
      <c r="C838" s="9"/>
      <c r="D838" s="9"/>
    </row>
    <row r="839" spans="3:4" ht="15.75" customHeight="1">
      <c r="C839" s="9"/>
      <c r="D839" s="9"/>
    </row>
    <row r="840" spans="3:4" ht="15.75" customHeight="1">
      <c r="C840" s="9"/>
      <c r="D840" s="9"/>
    </row>
    <row r="841" spans="3:4" ht="15.75" customHeight="1">
      <c r="C841" s="9"/>
      <c r="D841" s="9"/>
    </row>
    <row r="842" spans="3:4" ht="15.75" customHeight="1">
      <c r="C842" s="9"/>
      <c r="D842" s="9"/>
    </row>
    <row r="843" spans="3:4" ht="15.75" customHeight="1">
      <c r="C843" s="9"/>
      <c r="D843" s="9"/>
    </row>
    <row r="844" spans="3:4" ht="15.75" customHeight="1">
      <c r="C844" s="9"/>
      <c r="D844" s="9"/>
    </row>
    <row r="845" spans="3:4" ht="15.75" customHeight="1">
      <c r="C845" s="9"/>
      <c r="D845" s="9"/>
    </row>
    <row r="846" spans="3:4" ht="15.75" customHeight="1">
      <c r="C846" s="9"/>
      <c r="D846" s="9"/>
    </row>
    <row r="847" spans="3:4" ht="15.75" customHeight="1">
      <c r="C847" s="9"/>
      <c r="D847" s="9"/>
    </row>
    <row r="848" spans="3:4" ht="15.75" customHeight="1">
      <c r="C848" s="9"/>
      <c r="D848" s="9"/>
    </row>
    <row r="849" spans="3:4" ht="15.75" customHeight="1">
      <c r="C849" s="9"/>
      <c r="D849" s="9"/>
    </row>
    <row r="850" spans="3:4" ht="15.75" customHeight="1">
      <c r="C850" s="9"/>
      <c r="D850" s="9"/>
    </row>
    <row r="851" spans="3:4" ht="15.75" customHeight="1">
      <c r="C851" s="9"/>
      <c r="D851" s="9"/>
    </row>
    <row r="852" spans="3:4" ht="15.75" customHeight="1">
      <c r="C852" s="9"/>
      <c r="D852" s="9"/>
    </row>
    <row r="853" spans="3:4" ht="15.75" customHeight="1">
      <c r="C853" s="9"/>
      <c r="D853" s="9"/>
    </row>
    <row r="854" spans="3:4" ht="15.75" customHeight="1">
      <c r="C854" s="9"/>
      <c r="D854" s="9"/>
    </row>
    <row r="855" spans="3:4" ht="15.75" customHeight="1">
      <c r="C855" s="9"/>
      <c r="D855" s="9"/>
    </row>
    <row r="856" spans="3:4" ht="15.75" customHeight="1">
      <c r="C856" s="9"/>
      <c r="D856" s="9"/>
    </row>
    <row r="857" spans="3:4" ht="15.75" customHeight="1">
      <c r="C857" s="9"/>
      <c r="D857" s="9"/>
    </row>
    <row r="858" spans="3:4" ht="15.75" customHeight="1">
      <c r="C858" s="9"/>
      <c r="D858" s="9"/>
    </row>
    <row r="859" spans="3:4" ht="15.75" customHeight="1">
      <c r="C859" s="9"/>
      <c r="D859" s="9"/>
    </row>
    <row r="860" spans="3:4" ht="15.75" customHeight="1">
      <c r="C860" s="9"/>
      <c r="D860" s="9"/>
    </row>
    <row r="861" spans="3:4" ht="15.75" customHeight="1">
      <c r="C861" s="9"/>
      <c r="D861" s="9"/>
    </row>
    <row r="862" spans="3:4" ht="15.75" customHeight="1">
      <c r="C862" s="9"/>
      <c r="D862" s="9"/>
    </row>
    <row r="863" spans="3:4" ht="15.75" customHeight="1">
      <c r="C863" s="9"/>
      <c r="D863" s="9"/>
    </row>
    <row r="864" spans="3:4" ht="15.75" customHeight="1">
      <c r="C864" s="9"/>
      <c r="D864" s="9"/>
    </row>
    <row r="865" spans="3:4" ht="15.75" customHeight="1">
      <c r="C865" s="9"/>
      <c r="D865" s="9"/>
    </row>
    <row r="866" spans="3:4" ht="15.75" customHeight="1">
      <c r="C866" s="9"/>
      <c r="D866" s="9"/>
    </row>
    <row r="867" spans="3:4" ht="15.75" customHeight="1">
      <c r="C867" s="9"/>
      <c r="D867" s="9"/>
    </row>
    <row r="868" spans="3:4" ht="15.75" customHeight="1">
      <c r="C868" s="9"/>
      <c r="D868" s="9"/>
    </row>
    <row r="869" spans="3:4" ht="15.75" customHeight="1">
      <c r="C869" s="9"/>
      <c r="D869" s="9"/>
    </row>
    <row r="870" spans="3:4" ht="15.75" customHeight="1">
      <c r="C870" s="9"/>
      <c r="D870" s="9"/>
    </row>
    <row r="871" spans="3:4" ht="15.75" customHeight="1">
      <c r="C871" s="9"/>
      <c r="D871" s="9"/>
    </row>
    <row r="872" spans="3:4" ht="15.75" customHeight="1">
      <c r="C872" s="9"/>
      <c r="D872" s="9"/>
    </row>
    <row r="873" spans="3:4" ht="15.75" customHeight="1">
      <c r="C873" s="9"/>
      <c r="D873" s="9"/>
    </row>
    <row r="874" spans="3:4" ht="15.75" customHeight="1">
      <c r="C874" s="9"/>
      <c r="D874" s="9"/>
    </row>
    <row r="875" spans="3:4" ht="15.75" customHeight="1">
      <c r="C875" s="9"/>
      <c r="D875" s="9"/>
    </row>
    <row r="876" spans="3:4" ht="15.75" customHeight="1">
      <c r="C876" s="9"/>
      <c r="D876" s="9"/>
    </row>
    <row r="877" spans="3:4" ht="15.75" customHeight="1">
      <c r="C877" s="9"/>
      <c r="D877" s="9"/>
    </row>
    <row r="878" spans="3:4" ht="15.75" customHeight="1">
      <c r="C878" s="9"/>
      <c r="D878" s="9"/>
    </row>
    <row r="879" spans="3:4" ht="15.75" customHeight="1">
      <c r="C879" s="9"/>
      <c r="D879" s="9"/>
    </row>
    <row r="880" spans="3:4" ht="15.75" customHeight="1">
      <c r="C880" s="9"/>
      <c r="D880" s="9"/>
    </row>
    <row r="881" spans="3:4" ht="15.75" customHeight="1">
      <c r="C881" s="9"/>
      <c r="D881" s="9"/>
    </row>
    <row r="882" spans="3:4" ht="15.75" customHeight="1">
      <c r="C882" s="9"/>
      <c r="D882" s="9"/>
    </row>
    <row r="883" spans="3:4" ht="15.75" customHeight="1">
      <c r="C883" s="9"/>
      <c r="D883" s="9"/>
    </row>
    <row r="884" spans="3:4" ht="15.75" customHeight="1">
      <c r="C884" s="9"/>
      <c r="D884" s="9"/>
    </row>
    <row r="885" spans="3:4" ht="15.75" customHeight="1">
      <c r="C885" s="9"/>
      <c r="D885" s="9"/>
    </row>
    <row r="886" spans="3:4" ht="15.75" customHeight="1">
      <c r="C886" s="9"/>
      <c r="D886" s="9"/>
    </row>
    <row r="887" spans="3:4" ht="15.75" customHeight="1">
      <c r="C887" s="9"/>
      <c r="D887" s="9"/>
    </row>
    <row r="888" spans="3:4" ht="15.75" customHeight="1">
      <c r="C888" s="9"/>
      <c r="D888" s="9"/>
    </row>
    <row r="889" spans="3:4" ht="15.75" customHeight="1">
      <c r="C889" s="9"/>
      <c r="D889" s="9"/>
    </row>
    <row r="890" spans="3:4" ht="15.75" customHeight="1">
      <c r="C890" s="9"/>
      <c r="D890" s="9"/>
    </row>
    <row r="891" spans="3:4" ht="15.75" customHeight="1">
      <c r="C891" s="9"/>
      <c r="D891" s="9"/>
    </row>
    <row r="892" spans="3:4" ht="15.75" customHeight="1">
      <c r="C892" s="9"/>
      <c r="D892" s="9"/>
    </row>
    <row r="893" spans="3:4" ht="15.75" customHeight="1">
      <c r="C893" s="9"/>
      <c r="D893" s="9"/>
    </row>
    <row r="894" spans="3:4" ht="15.75" customHeight="1">
      <c r="C894" s="9"/>
      <c r="D894" s="9"/>
    </row>
    <row r="895" spans="3:4" ht="15.75" customHeight="1">
      <c r="C895" s="9"/>
      <c r="D895" s="9"/>
    </row>
    <row r="896" spans="3:4" ht="15.75" customHeight="1">
      <c r="C896" s="9"/>
      <c r="D896" s="9"/>
    </row>
    <row r="897" spans="3:4" ht="15.75" customHeight="1">
      <c r="C897" s="9"/>
      <c r="D897" s="9"/>
    </row>
    <row r="898" spans="3:4" ht="15.75" customHeight="1">
      <c r="C898" s="9"/>
      <c r="D898" s="9"/>
    </row>
    <row r="899" spans="3:4" ht="15.75" customHeight="1">
      <c r="C899" s="9"/>
      <c r="D899" s="9"/>
    </row>
    <row r="900" spans="3:4" ht="15.75" customHeight="1">
      <c r="C900" s="9"/>
      <c r="D900" s="9"/>
    </row>
    <row r="901" spans="3:4" ht="15.75" customHeight="1">
      <c r="C901" s="9"/>
      <c r="D901" s="9"/>
    </row>
    <row r="902" spans="3:4" ht="15.75" customHeight="1">
      <c r="C902" s="9"/>
      <c r="D902" s="9"/>
    </row>
    <row r="903" spans="3:4" ht="15.75" customHeight="1">
      <c r="C903" s="9"/>
      <c r="D903" s="9"/>
    </row>
    <row r="904" spans="3:4" ht="15.75" customHeight="1">
      <c r="C904" s="9"/>
      <c r="D904" s="9"/>
    </row>
    <row r="905" spans="3:4" ht="15.75" customHeight="1">
      <c r="C905" s="9"/>
      <c r="D905" s="9"/>
    </row>
    <row r="906" spans="3:4" ht="15.75" customHeight="1">
      <c r="C906" s="9"/>
      <c r="D906" s="9"/>
    </row>
    <row r="907" spans="3:4" ht="15.75" customHeight="1">
      <c r="C907" s="9"/>
      <c r="D907" s="9"/>
    </row>
    <row r="908" spans="3:4" ht="15.75" customHeight="1">
      <c r="C908" s="9"/>
      <c r="D908" s="9"/>
    </row>
    <row r="909" spans="3:4" ht="15.75" customHeight="1">
      <c r="C909" s="9"/>
      <c r="D909" s="9"/>
    </row>
    <row r="910" spans="3:4" ht="15.75" customHeight="1">
      <c r="C910" s="9"/>
      <c r="D910" s="9"/>
    </row>
    <row r="911" spans="3:4" ht="15.75" customHeight="1">
      <c r="C911" s="9"/>
      <c r="D911" s="9"/>
    </row>
    <row r="912" spans="3:4" ht="15.75" customHeight="1">
      <c r="C912" s="9"/>
      <c r="D912" s="9"/>
    </row>
    <row r="913" spans="3:4" ht="15.75" customHeight="1">
      <c r="C913" s="9"/>
      <c r="D913" s="9"/>
    </row>
    <row r="914" spans="3:4" ht="15.75" customHeight="1">
      <c r="C914" s="9"/>
      <c r="D914" s="9"/>
    </row>
    <row r="915" spans="3:4" ht="15.75" customHeight="1">
      <c r="C915" s="9"/>
      <c r="D915" s="9"/>
    </row>
    <row r="916" spans="3:4" ht="15.75" customHeight="1">
      <c r="C916" s="9"/>
      <c r="D916" s="9"/>
    </row>
    <row r="917" spans="3:4" ht="15.75" customHeight="1">
      <c r="C917" s="9"/>
      <c r="D917" s="9"/>
    </row>
    <row r="918" spans="3:4" ht="15.75" customHeight="1">
      <c r="C918" s="9"/>
      <c r="D918" s="9"/>
    </row>
    <row r="919" spans="3:4" ht="15.75" customHeight="1">
      <c r="C919" s="9"/>
      <c r="D919" s="9"/>
    </row>
    <row r="920" spans="3:4" ht="15.75" customHeight="1">
      <c r="C920" s="9"/>
      <c r="D920" s="9"/>
    </row>
    <row r="921" spans="3:4" ht="15.75" customHeight="1">
      <c r="C921" s="9"/>
      <c r="D921" s="9"/>
    </row>
    <row r="922" spans="3:4" ht="15.75" customHeight="1">
      <c r="C922" s="9"/>
      <c r="D922" s="9"/>
    </row>
    <row r="923" spans="3:4" ht="15.75" customHeight="1">
      <c r="C923" s="9"/>
      <c r="D923" s="9"/>
    </row>
    <row r="924" spans="3:4" ht="15.75" customHeight="1">
      <c r="C924" s="9"/>
      <c r="D924" s="9"/>
    </row>
    <row r="925" spans="3:4" ht="15.75" customHeight="1">
      <c r="C925" s="9"/>
      <c r="D925" s="9"/>
    </row>
    <row r="926" spans="3:4" ht="15.75" customHeight="1">
      <c r="C926" s="9"/>
      <c r="D926" s="9"/>
    </row>
    <row r="927" spans="3:4" ht="15.75" customHeight="1">
      <c r="C927" s="9"/>
      <c r="D927" s="9"/>
    </row>
    <row r="928" spans="3:4" ht="15.75" customHeight="1">
      <c r="C928" s="9"/>
      <c r="D928" s="9"/>
    </row>
    <row r="929" spans="3:4" ht="15.75" customHeight="1">
      <c r="C929" s="9"/>
      <c r="D929" s="9"/>
    </row>
    <row r="930" spans="3:4" ht="15.75" customHeight="1">
      <c r="C930" s="9"/>
      <c r="D930" s="9"/>
    </row>
    <row r="931" spans="3:4" ht="15.75" customHeight="1">
      <c r="C931" s="9"/>
      <c r="D931" s="9"/>
    </row>
    <row r="932" spans="3:4" ht="15.75" customHeight="1">
      <c r="C932" s="9"/>
      <c r="D932" s="9"/>
    </row>
    <row r="933" spans="3:4" ht="15.75" customHeight="1">
      <c r="C933" s="9"/>
      <c r="D933" s="9"/>
    </row>
    <row r="934" spans="3:4" ht="15.75" customHeight="1">
      <c r="C934" s="9"/>
      <c r="D934" s="9"/>
    </row>
    <row r="935" spans="3:4" ht="15.75" customHeight="1">
      <c r="C935" s="9"/>
      <c r="D935" s="9"/>
    </row>
    <row r="936" spans="3:4" ht="15.75" customHeight="1">
      <c r="C936" s="9"/>
      <c r="D936" s="9"/>
    </row>
    <row r="937" spans="3:4" ht="15.75" customHeight="1">
      <c r="C937" s="9"/>
      <c r="D937" s="9"/>
    </row>
    <row r="938" spans="3:4" ht="15.75" customHeight="1">
      <c r="C938" s="9"/>
      <c r="D938" s="9"/>
    </row>
    <row r="939" spans="3:4" ht="15.75" customHeight="1">
      <c r="C939" s="9"/>
      <c r="D939" s="9"/>
    </row>
    <row r="940" spans="3:4" ht="15.75" customHeight="1">
      <c r="C940" s="9"/>
      <c r="D940" s="9"/>
    </row>
    <row r="941" spans="3:4" ht="15.75" customHeight="1">
      <c r="C941" s="9"/>
      <c r="D941" s="9"/>
    </row>
    <row r="942" spans="3:4" ht="15.75" customHeight="1">
      <c r="C942" s="9"/>
      <c r="D942" s="9"/>
    </row>
    <row r="943" spans="3:4" ht="15.75" customHeight="1">
      <c r="C943" s="9"/>
      <c r="D943" s="9"/>
    </row>
    <row r="944" spans="3:4" ht="15.75" customHeight="1">
      <c r="C944" s="9"/>
      <c r="D944" s="9"/>
    </row>
    <row r="945" spans="3:4" ht="15.75" customHeight="1">
      <c r="C945" s="9"/>
      <c r="D945" s="9"/>
    </row>
    <row r="946" spans="3:4" ht="15.75" customHeight="1">
      <c r="C946" s="9"/>
      <c r="D946" s="9"/>
    </row>
    <row r="947" spans="3:4" ht="15.75" customHeight="1">
      <c r="C947" s="9"/>
      <c r="D947" s="9"/>
    </row>
    <row r="948" spans="3:4" ht="15.75" customHeight="1">
      <c r="C948" s="9"/>
      <c r="D948" s="9"/>
    </row>
    <row r="949" spans="3:4" ht="15.75" customHeight="1">
      <c r="C949" s="9"/>
      <c r="D949" s="9"/>
    </row>
    <row r="950" spans="3:4" ht="15.75" customHeight="1">
      <c r="C950" s="9"/>
      <c r="D950" s="9"/>
    </row>
    <row r="951" spans="3:4" ht="15.75" customHeight="1">
      <c r="C951" s="9"/>
      <c r="D951" s="9"/>
    </row>
    <row r="952" spans="3:4" ht="15.75" customHeight="1">
      <c r="C952" s="9"/>
      <c r="D952" s="9"/>
    </row>
    <row r="953" spans="3:4" ht="15.75" customHeight="1">
      <c r="C953" s="9"/>
      <c r="D953" s="9"/>
    </row>
    <row r="954" spans="3:4" ht="15.75" customHeight="1">
      <c r="C954" s="9"/>
      <c r="D954" s="9"/>
    </row>
    <row r="955" spans="3:4" ht="15.75" customHeight="1">
      <c r="C955" s="9"/>
      <c r="D955" s="9"/>
    </row>
    <row r="956" spans="3:4" ht="15.75" customHeight="1">
      <c r="C956" s="9"/>
      <c r="D956" s="9"/>
    </row>
    <row r="957" spans="3:4" ht="15.75" customHeight="1">
      <c r="C957" s="9"/>
      <c r="D957" s="9"/>
    </row>
    <row r="958" spans="3:4" ht="15.75" customHeight="1">
      <c r="C958" s="9"/>
      <c r="D958" s="9"/>
    </row>
    <row r="959" spans="3:4" ht="15.75" customHeight="1">
      <c r="C959" s="9"/>
      <c r="D959" s="9"/>
    </row>
    <row r="960" spans="3:4" ht="15.75" customHeight="1">
      <c r="C960" s="9"/>
      <c r="D960" s="9"/>
    </row>
    <row r="961" spans="3:4" ht="15.75" customHeight="1">
      <c r="C961" s="9"/>
      <c r="D961" s="9"/>
    </row>
    <row r="962" spans="3:4" ht="15.75" customHeight="1">
      <c r="C962" s="9"/>
      <c r="D962" s="9"/>
    </row>
    <row r="963" spans="3:4" ht="15.75" customHeight="1">
      <c r="C963" s="9"/>
      <c r="D963" s="9"/>
    </row>
    <row r="964" spans="3:4" ht="15.75" customHeight="1">
      <c r="C964" s="9"/>
      <c r="D964" s="9"/>
    </row>
    <row r="965" spans="3:4" ht="15.75" customHeight="1">
      <c r="C965" s="9"/>
      <c r="D965" s="9"/>
    </row>
    <row r="966" spans="3:4" ht="15.75" customHeight="1">
      <c r="C966" s="9"/>
      <c r="D966" s="9"/>
    </row>
    <row r="967" spans="3:4" ht="15.75" customHeight="1">
      <c r="C967" s="9"/>
      <c r="D967" s="9"/>
    </row>
    <row r="968" spans="3:4" ht="15.75" customHeight="1">
      <c r="C968" s="9"/>
      <c r="D968" s="9"/>
    </row>
    <row r="969" spans="3:4" ht="15.75" customHeight="1">
      <c r="C969" s="9"/>
      <c r="D969" s="9"/>
    </row>
    <row r="970" spans="3:4" ht="15.75" customHeight="1">
      <c r="C970" s="9"/>
      <c r="D970" s="9"/>
    </row>
    <row r="971" spans="3:4" ht="15.75" customHeight="1">
      <c r="C971" s="9"/>
      <c r="D971" s="9"/>
    </row>
    <row r="972" spans="3:4" ht="15.75" customHeight="1">
      <c r="C972" s="9"/>
      <c r="D972" s="9"/>
    </row>
    <row r="973" spans="3:4" ht="15.75" customHeight="1">
      <c r="C973" s="9"/>
      <c r="D973" s="9"/>
    </row>
    <row r="974" spans="3:4" ht="15.75" customHeight="1">
      <c r="C974" s="9"/>
      <c r="D974" s="9"/>
    </row>
    <row r="975" spans="3:4" ht="15.75" customHeight="1">
      <c r="C975" s="9"/>
      <c r="D975" s="9"/>
    </row>
    <row r="976" spans="3:4" ht="15.75" customHeight="1">
      <c r="C976" s="9"/>
      <c r="D976" s="9"/>
    </row>
    <row r="977" spans="3:4" ht="15.75" customHeight="1">
      <c r="C977" s="9"/>
      <c r="D977" s="9"/>
    </row>
    <row r="978" spans="3:4" ht="15.75" customHeight="1">
      <c r="C978" s="9"/>
      <c r="D978" s="9"/>
    </row>
    <row r="979" spans="3:4" ht="15.75" customHeight="1">
      <c r="C979" s="9"/>
      <c r="D979" s="9"/>
    </row>
    <row r="980" spans="3:4" ht="15.75" customHeight="1">
      <c r="C980" s="9"/>
      <c r="D980" s="9"/>
    </row>
    <row r="981" spans="3:4" ht="15.75" customHeight="1">
      <c r="C981" s="9"/>
      <c r="D981" s="9"/>
    </row>
    <row r="982" spans="3:4" ht="15.75" customHeight="1">
      <c r="C982" s="9"/>
      <c r="D982" s="9"/>
    </row>
    <row r="983" spans="3:4" ht="15.75" customHeight="1">
      <c r="C983" s="9"/>
      <c r="D983" s="9"/>
    </row>
    <row r="984" spans="3:4" ht="15.75" customHeight="1">
      <c r="C984" s="9"/>
      <c r="D984" s="9"/>
    </row>
    <row r="985" spans="3:4" ht="15.75" customHeight="1">
      <c r="C985" s="9"/>
      <c r="D985" s="9"/>
    </row>
    <row r="986" spans="3:4" ht="15.75" customHeight="1">
      <c r="C986" s="9"/>
      <c r="D986" s="9"/>
    </row>
    <row r="987" spans="3:4" ht="15.75" customHeight="1">
      <c r="C987" s="9"/>
      <c r="D987" s="9"/>
    </row>
    <row r="988" spans="3:4" ht="15.75" customHeight="1">
      <c r="C988" s="9"/>
      <c r="D988" s="9"/>
    </row>
    <row r="989" spans="3:4" ht="15.75" customHeight="1">
      <c r="C989" s="9"/>
      <c r="D989" s="9"/>
    </row>
    <row r="990" spans="3:4" ht="15.75" customHeight="1">
      <c r="C990" s="9"/>
      <c r="D990" s="9"/>
    </row>
    <row r="991" spans="3:4" ht="15.75" customHeight="1">
      <c r="C991" s="9"/>
      <c r="D991" s="9"/>
    </row>
    <row r="992" spans="3:4" ht="15.75" customHeight="1">
      <c r="C992" s="9"/>
      <c r="D992" s="9"/>
    </row>
    <row r="993" spans="3:4" ht="15.75" customHeight="1">
      <c r="C993" s="9"/>
      <c r="D993" s="9"/>
    </row>
    <row r="994" spans="3:4" ht="15.75" customHeight="1">
      <c r="C994" s="9"/>
      <c r="D994" s="9"/>
    </row>
    <row r="995" spans="3:4" ht="15.75" customHeight="1">
      <c r="C995" s="9"/>
      <c r="D995" s="9"/>
    </row>
    <row r="996" spans="3:4" ht="15.75" customHeight="1">
      <c r="C996" s="9"/>
      <c r="D996" s="9"/>
    </row>
    <row r="997" spans="3:4" ht="15.75" customHeight="1">
      <c r="C997" s="9"/>
      <c r="D997" s="9"/>
    </row>
    <row r="998" spans="3:4" ht="15.75" customHeight="1">
      <c r="C998" s="9"/>
      <c r="D998" s="9"/>
    </row>
    <row r="999" spans="3:4" ht="15.75" customHeight="1">
      <c r="C999" s="9"/>
      <c r="D999" s="9"/>
    </row>
    <row r="1000" spans="3:4" ht="15.75" customHeight="1">
      <c r="C1000" s="9"/>
      <c r="D1000" s="9"/>
    </row>
  </sheetData>
  <mergeCells count="20">
    <mergeCell ref="C28:D28"/>
    <mergeCell ref="C29:D29"/>
    <mergeCell ref="C31:D31"/>
    <mergeCell ref="C16:D16"/>
    <mergeCell ref="C17:D17"/>
    <mergeCell ref="C18:D18"/>
    <mergeCell ref="C19:D19"/>
    <mergeCell ref="C21:D21"/>
    <mergeCell ref="C22:D22"/>
    <mergeCell ref="C23:D23"/>
    <mergeCell ref="C14:D14"/>
    <mergeCell ref="C15:D15"/>
    <mergeCell ref="C24:D24"/>
    <mergeCell ref="C26:D26"/>
    <mergeCell ref="C27:D27"/>
    <mergeCell ref="A1:E1"/>
    <mergeCell ref="A3:D3"/>
    <mergeCell ref="C10:D10"/>
    <mergeCell ref="C12:D12"/>
    <mergeCell ref="C13:D13"/>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'Reference Sheet'!$A$15:$A$16</xm:f>
          </x14:formula1>
          <xm:sqref>C10</xm:sqref>
        </x14:dataValidation>
        <x14:dataValidation type="list" allowBlank="1" showErrorMessage="1">
          <x14:formula1>
            <xm:f>'Reference Sheet'!$A$5:$A$9</xm:f>
          </x14:formula1>
          <xm:sqref>B7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74.140625" customWidth="1"/>
    <col min="8" max="10" width="9.140625" hidden="1" customWidth="1"/>
    <col min="11" max="26" width="9.140625" customWidth="1"/>
  </cols>
  <sheetData>
    <row r="1" spans="1:26">
      <c r="A1" s="64">
        <v>1</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223</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224</v>
      </c>
      <c r="B3" s="53"/>
      <c r="C3" s="53"/>
      <c r="D3" s="53"/>
      <c r="E3" s="53"/>
      <c r="F3" s="53"/>
      <c r="G3" s="11"/>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150" customHeight="1">
      <c r="A5" s="68" t="s">
        <v>225</v>
      </c>
      <c r="B5" s="55"/>
      <c r="C5" s="30" t="s">
        <v>40</v>
      </c>
      <c r="D5" s="32" t="s">
        <v>226</v>
      </c>
      <c r="E5" s="32" t="s">
        <v>227</v>
      </c>
      <c r="F5" s="32" t="s">
        <v>228</v>
      </c>
      <c r="G5" s="32"/>
      <c r="H5" s="33">
        <f>VLOOKUP(C5,'Reference Sheet'!$A$1:$B$3,2)</f>
        <v>2</v>
      </c>
      <c r="I5" s="33"/>
      <c r="J5" s="34"/>
      <c r="K5" s="34"/>
      <c r="L5" s="34"/>
      <c r="M5" s="34"/>
      <c r="N5" s="34"/>
      <c r="O5" s="34"/>
      <c r="P5" s="34"/>
      <c r="Q5" s="34"/>
      <c r="R5" s="34"/>
      <c r="S5" s="34"/>
      <c r="T5" s="34"/>
      <c r="U5" s="34"/>
      <c r="V5" s="34"/>
      <c r="W5" s="34"/>
      <c r="X5" s="34"/>
      <c r="Y5" s="34"/>
      <c r="Z5" s="34"/>
    </row>
    <row r="6" spans="1:26" ht="165" customHeight="1">
      <c r="A6" s="69" t="s">
        <v>229</v>
      </c>
      <c r="B6" s="55"/>
      <c r="C6" s="30" t="s">
        <v>49</v>
      </c>
      <c r="D6" s="32" t="s">
        <v>230</v>
      </c>
      <c r="E6" s="32" t="s">
        <v>231</v>
      </c>
      <c r="F6" s="32" t="s">
        <v>232</v>
      </c>
      <c r="G6" s="36" t="s">
        <v>233</v>
      </c>
      <c r="H6" s="33">
        <f>VLOOKUP(C6,'Reference Sheet'!$A$1:$B$3,2)</f>
        <v>1</v>
      </c>
      <c r="I6" s="33"/>
      <c r="J6" s="34"/>
      <c r="K6" s="34"/>
      <c r="L6" s="34"/>
      <c r="M6" s="34"/>
      <c r="N6" s="34"/>
      <c r="O6" s="34"/>
      <c r="P6" s="34"/>
      <c r="Q6" s="34"/>
      <c r="R6" s="34"/>
      <c r="S6" s="34"/>
      <c r="T6" s="34"/>
      <c r="U6" s="34"/>
      <c r="V6" s="34"/>
      <c r="W6" s="34"/>
      <c r="X6" s="34"/>
      <c r="Y6" s="34"/>
      <c r="Z6" s="34"/>
    </row>
    <row r="7" spans="1:26" ht="150">
      <c r="A7" s="69" t="s">
        <v>234</v>
      </c>
      <c r="B7" s="55"/>
      <c r="C7" s="30" t="s">
        <v>40</v>
      </c>
      <c r="D7" s="32" t="s">
        <v>235</v>
      </c>
      <c r="E7" s="32" t="s">
        <v>236</v>
      </c>
      <c r="F7" s="32" t="s">
        <v>237</v>
      </c>
      <c r="G7" s="32"/>
      <c r="H7" s="33">
        <f>VLOOKUP(C7,'Reference Sheet'!$A$1:$B$3,2)</f>
        <v>2</v>
      </c>
      <c r="I7" s="33"/>
      <c r="J7" s="34"/>
      <c r="K7" s="34"/>
      <c r="L7" s="34"/>
      <c r="M7" s="34"/>
      <c r="N7" s="34"/>
      <c r="O7" s="34"/>
      <c r="P7" s="34"/>
      <c r="Q7" s="34"/>
      <c r="R7" s="34"/>
      <c r="S7" s="34"/>
      <c r="T7" s="34"/>
      <c r="U7" s="34"/>
      <c r="V7" s="34"/>
      <c r="W7" s="34"/>
      <c r="X7" s="34"/>
      <c r="Y7" s="34"/>
      <c r="Z7" s="34"/>
    </row>
    <row r="8" spans="1:26" ht="225" customHeight="1">
      <c r="A8" s="68" t="s">
        <v>238</v>
      </c>
      <c r="B8" s="55"/>
      <c r="C8" s="30" t="s">
        <v>49</v>
      </c>
      <c r="D8" s="32" t="s">
        <v>239</v>
      </c>
      <c r="E8" s="32" t="s">
        <v>240</v>
      </c>
      <c r="F8" s="32" t="s">
        <v>241</v>
      </c>
      <c r="G8" s="45" t="s">
        <v>242</v>
      </c>
      <c r="H8" s="37">
        <f>VLOOKUP(C8,'Reference Sheet'!$A$1:$B$3,2)</f>
        <v>1</v>
      </c>
      <c r="I8" s="37"/>
      <c r="J8" s="37"/>
      <c r="K8" s="37"/>
      <c r="L8" s="37"/>
      <c r="M8" s="37"/>
      <c r="N8" s="37"/>
      <c r="O8" s="37"/>
      <c r="P8" s="37"/>
      <c r="Q8" s="37"/>
      <c r="R8" s="37"/>
      <c r="S8" s="37"/>
      <c r="T8" s="37"/>
      <c r="U8" s="37"/>
      <c r="V8" s="37"/>
      <c r="W8" s="37"/>
      <c r="X8" s="37"/>
      <c r="Y8" s="37"/>
      <c r="Z8" s="37"/>
    </row>
    <row r="9" spans="1:26" ht="20.25" customHeight="1">
      <c r="A9" s="11"/>
      <c r="B9" s="70" t="s">
        <v>81</v>
      </c>
      <c r="C9" s="71"/>
      <c r="D9" s="71"/>
      <c r="E9" s="71"/>
      <c r="F9" s="37"/>
      <c r="G9" s="37"/>
      <c r="H9" s="37"/>
      <c r="I9" s="37"/>
      <c r="J9" s="37"/>
      <c r="K9" s="37"/>
      <c r="L9" s="37"/>
      <c r="M9" s="37"/>
      <c r="N9" s="37"/>
      <c r="O9" s="37"/>
      <c r="P9" s="37"/>
      <c r="Q9" s="37"/>
      <c r="R9" s="37"/>
      <c r="S9" s="37"/>
      <c r="T9" s="37"/>
      <c r="U9" s="37"/>
      <c r="V9" s="37"/>
      <c r="W9" s="37"/>
      <c r="X9" s="37"/>
      <c r="Y9" s="37"/>
      <c r="Z9" s="37"/>
    </row>
    <row r="10" spans="1:26">
      <c r="A10" s="38"/>
      <c r="B10" s="60" t="s">
        <v>243</v>
      </c>
      <c r="C10" s="61"/>
      <c r="D10" s="61"/>
      <c r="E10" s="62"/>
      <c r="F10" s="11"/>
      <c r="G10" s="11"/>
      <c r="H10" s="11" t="b">
        <v>1</v>
      </c>
      <c r="I10" s="11"/>
      <c r="J10" s="11"/>
      <c r="K10" s="11"/>
      <c r="L10" s="11"/>
      <c r="M10" s="11"/>
      <c r="N10" s="11"/>
      <c r="O10" s="11"/>
      <c r="P10" s="11"/>
      <c r="Q10" s="11"/>
      <c r="R10" s="11"/>
      <c r="S10" s="11"/>
      <c r="T10" s="11"/>
      <c r="U10" s="11"/>
      <c r="V10" s="11"/>
      <c r="W10" s="11"/>
      <c r="X10" s="11"/>
      <c r="Y10" s="11"/>
      <c r="Z10" s="11"/>
    </row>
    <row r="11" spans="1:26" ht="57" customHeight="1">
      <c r="A11" s="38"/>
      <c r="B11" s="72" t="s">
        <v>56</v>
      </c>
      <c r="C11" s="53"/>
      <c r="D11" s="73">
        <f>IFERROR(H11,"")</f>
        <v>6</v>
      </c>
      <c r="E11" s="53"/>
      <c r="F11" s="11"/>
      <c r="G11" s="11"/>
      <c r="H11" s="11">
        <f>SUM(H5:H8)</f>
        <v>6</v>
      </c>
      <c r="I11" s="11"/>
      <c r="J11" s="11"/>
      <c r="K11" s="11"/>
      <c r="L11" s="11"/>
      <c r="M11" s="11"/>
      <c r="N11" s="11"/>
      <c r="O11" s="11"/>
      <c r="P11" s="11"/>
      <c r="Q11" s="11"/>
      <c r="R11" s="11"/>
      <c r="S11" s="11"/>
      <c r="T11" s="11"/>
      <c r="U11" s="11"/>
      <c r="V11" s="11"/>
      <c r="W11" s="11"/>
      <c r="X11" s="11"/>
      <c r="Y11" s="11"/>
      <c r="Z11" s="11"/>
    </row>
    <row r="12" spans="1:26" ht="85.5" customHeight="1">
      <c r="A12" s="38"/>
      <c r="B12" s="72" t="s">
        <v>57</v>
      </c>
      <c r="C12" s="53"/>
      <c r="D12" s="74" t="str">
        <f>IFERROR(VLOOKUP(H12,'Reference Sheet'!$A$18:$B$20,2,FALSE),"")</f>
        <v>1: Partially meets expectations</v>
      </c>
      <c r="E12" s="62"/>
      <c r="F12" s="34"/>
      <c r="G12" s="34"/>
      <c r="H12" s="34">
        <f>SUM(J17:J31)</f>
        <v>1</v>
      </c>
      <c r="I12" s="34"/>
      <c r="J12" s="34"/>
      <c r="K12" s="34"/>
      <c r="L12" s="34"/>
      <c r="M12" s="34"/>
      <c r="N12" s="34"/>
      <c r="O12" s="34"/>
      <c r="P12" s="34"/>
      <c r="Q12" s="34"/>
      <c r="R12" s="34"/>
      <c r="S12" s="34"/>
      <c r="T12" s="34"/>
      <c r="U12" s="34"/>
      <c r="V12" s="34"/>
      <c r="W12" s="34"/>
      <c r="X12" s="34"/>
      <c r="Y12" s="34"/>
      <c r="Z12" s="34"/>
    </row>
    <row r="13" spans="1:26">
      <c r="A13" s="11"/>
      <c r="B13" s="60" t="s">
        <v>244</v>
      </c>
      <c r="C13" s="61"/>
      <c r="D13" s="61"/>
      <c r="E13" s="62"/>
      <c r="F13" s="11"/>
      <c r="G13" s="11"/>
      <c r="H13" s="11"/>
      <c r="I13" s="11"/>
      <c r="J13" s="11"/>
      <c r="K13" s="11"/>
      <c r="L13" s="11"/>
      <c r="M13" s="11"/>
      <c r="N13" s="11"/>
      <c r="O13" s="11"/>
      <c r="P13" s="11"/>
      <c r="Q13" s="11"/>
      <c r="R13" s="11"/>
      <c r="S13" s="11"/>
      <c r="T13" s="11"/>
      <c r="U13" s="11"/>
      <c r="V13" s="11"/>
      <c r="W13" s="11"/>
      <c r="X13" s="11"/>
      <c r="Y13" s="11"/>
      <c r="Z13" s="11"/>
    </row>
    <row r="14" spans="1:26">
      <c r="A14" s="11"/>
      <c r="B14" s="63" t="s">
        <v>245</v>
      </c>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11"/>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c r="A16" s="33"/>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c r="A17" s="11"/>
      <c r="B17" s="53"/>
      <c r="C17" s="53"/>
      <c r="D17" s="53"/>
      <c r="E17" s="53"/>
      <c r="F17" s="11"/>
      <c r="G17" s="11"/>
      <c r="H17" s="41">
        <v>8</v>
      </c>
      <c r="I17" s="41">
        <v>2</v>
      </c>
      <c r="J17" s="11">
        <f t="shared" ref="J17:J24" si="0">IF(AND(H$10=TRUE,$H$11=H17),I17,0)</f>
        <v>0</v>
      </c>
      <c r="K17" s="11"/>
      <c r="L17" s="11"/>
      <c r="M17" s="11"/>
      <c r="N17" s="11"/>
      <c r="O17" s="11"/>
      <c r="P17" s="11"/>
      <c r="Q17" s="11"/>
      <c r="R17" s="11"/>
      <c r="S17" s="11"/>
      <c r="T17" s="11"/>
      <c r="U17" s="11"/>
      <c r="V17" s="11"/>
      <c r="W17" s="11"/>
      <c r="X17" s="11"/>
      <c r="Y17" s="11"/>
      <c r="Z17" s="11"/>
    </row>
    <row r="18" spans="1:26">
      <c r="A18" s="11"/>
      <c r="B18" s="11"/>
      <c r="C18" s="11"/>
      <c r="D18" s="39"/>
      <c r="E18" s="11"/>
      <c r="F18" s="34"/>
      <c r="G18" s="34"/>
      <c r="H18" s="40">
        <v>7</v>
      </c>
      <c r="I18" s="40">
        <v>2</v>
      </c>
      <c r="J18" s="34">
        <f t="shared" si="0"/>
        <v>0</v>
      </c>
      <c r="K18" s="34"/>
      <c r="L18" s="34"/>
      <c r="M18" s="34"/>
      <c r="N18" s="34"/>
      <c r="O18" s="34"/>
      <c r="P18" s="34"/>
      <c r="Q18" s="34"/>
      <c r="R18" s="34"/>
      <c r="S18" s="34"/>
      <c r="T18" s="34"/>
      <c r="U18" s="34"/>
      <c r="V18" s="34"/>
      <c r="W18" s="34"/>
      <c r="X18" s="34"/>
      <c r="Y18" s="34"/>
      <c r="Z18" s="34"/>
    </row>
    <row r="19" spans="1:26">
      <c r="A19" s="11"/>
      <c r="B19" s="11"/>
      <c r="C19" s="11"/>
      <c r="D19" s="39"/>
      <c r="E19" s="11"/>
      <c r="F19" s="11"/>
      <c r="G19" s="11"/>
      <c r="H19" s="41">
        <v>6</v>
      </c>
      <c r="I19" s="41">
        <v>1</v>
      </c>
      <c r="J19" s="11">
        <f t="shared" si="0"/>
        <v>1</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5</v>
      </c>
      <c r="I20" s="41">
        <v>1</v>
      </c>
      <c r="J20" s="11">
        <f t="shared" si="0"/>
        <v>0</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4</v>
      </c>
      <c r="I21" s="41">
        <v>1</v>
      </c>
      <c r="J21" s="11">
        <f t="shared" si="0"/>
        <v>0</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3</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41">
        <v>2</v>
      </c>
      <c r="I23" s="41">
        <v>0</v>
      </c>
      <c r="J23" s="11">
        <f t="shared" si="0"/>
        <v>0</v>
      </c>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41">
        <v>1</v>
      </c>
      <c r="I24" s="41">
        <v>0</v>
      </c>
      <c r="J24" s="11">
        <f t="shared" si="0"/>
        <v>0</v>
      </c>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50.5703125" customWidth="1"/>
    <col min="8" max="9" width="9.140625" hidden="1" customWidth="1"/>
    <col min="10" max="10" width="52.28515625" hidden="1" customWidth="1"/>
    <col min="11" max="26" width="9.140625" customWidth="1"/>
  </cols>
  <sheetData>
    <row r="1" spans="1:26">
      <c r="A1" s="64" t="s">
        <v>26</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246</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247</v>
      </c>
      <c r="B3" s="53"/>
      <c r="C3" s="53"/>
      <c r="D3" s="53"/>
      <c r="E3" s="53"/>
      <c r="F3" s="53"/>
      <c r="G3" s="11"/>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150" customHeight="1">
      <c r="A5" s="68" t="s">
        <v>248</v>
      </c>
      <c r="B5" s="55"/>
      <c r="C5" s="30" t="s">
        <v>40</v>
      </c>
      <c r="D5" s="32" t="s">
        <v>249</v>
      </c>
      <c r="E5" s="32" t="s">
        <v>250</v>
      </c>
      <c r="F5" s="32" t="s">
        <v>251</v>
      </c>
      <c r="G5" s="36" t="s">
        <v>252</v>
      </c>
      <c r="H5" s="33">
        <f>VLOOKUP(C5,'Reference Sheet'!$A$1:$B$3,2)</f>
        <v>2</v>
      </c>
      <c r="I5" s="33"/>
      <c r="J5" s="34"/>
      <c r="K5" s="34"/>
      <c r="L5" s="34"/>
      <c r="M5" s="34"/>
      <c r="N5" s="34"/>
      <c r="O5" s="34"/>
      <c r="P5" s="34"/>
      <c r="Q5" s="34"/>
      <c r="R5" s="34"/>
      <c r="S5" s="34"/>
      <c r="T5" s="34"/>
      <c r="U5" s="34"/>
      <c r="V5" s="34"/>
      <c r="W5" s="34"/>
      <c r="X5" s="34"/>
      <c r="Y5" s="34"/>
      <c r="Z5" s="34"/>
    </row>
    <row r="6" spans="1:26" ht="165" customHeight="1">
      <c r="A6" s="69" t="s">
        <v>253</v>
      </c>
      <c r="B6" s="55"/>
      <c r="C6" s="30" t="s">
        <v>147</v>
      </c>
      <c r="D6" s="32" t="s">
        <v>254</v>
      </c>
      <c r="E6" s="32" t="s">
        <v>255</v>
      </c>
      <c r="F6" s="32" t="s">
        <v>256</v>
      </c>
      <c r="G6" s="36" t="s">
        <v>257</v>
      </c>
      <c r="H6" s="33">
        <f>VLOOKUP(C6,'Reference Sheet'!$A$1:$B$3,2)</f>
        <v>0</v>
      </c>
      <c r="I6" s="33"/>
      <c r="J6" s="34"/>
      <c r="K6" s="34"/>
      <c r="L6" s="34"/>
      <c r="M6" s="34"/>
      <c r="N6" s="34"/>
      <c r="O6" s="34"/>
      <c r="P6" s="34"/>
      <c r="Q6" s="34"/>
      <c r="R6" s="34"/>
      <c r="S6" s="34"/>
      <c r="T6" s="34"/>
      <c r="U6" s="34"/>
      <c r="V6" s="34"/>
      <c r="W6" s="34"/>
      <c r="X6" s="34"/>
      <c r="Y6" s="34"/>
      <c r="Z6" s="34"/>
    </row>
    <row r="7" spans="1:26" ht="135" customHeight="1">
      <c r="A7" s="69" t="s">
        <v>258</v>
      </c>
      <c r="B7" s="55"/>
      <c r="C7" s="30" t="s">
        <v>49</v>
      </c>
      <c r="D7" s="32" t="s">
        <v>259</v>
      </c>
      <c r="E7" s="32" t="s">
        <v>260</v>
      </c>
      <c r="F7" s="32" t="s">
        <v>261</v>
      </c>
      <c r="G7" s="36" t="s">
        <v>262</v>
      </c>
      <c r="H7" s="33">
        <f>VLOOKUP(C7,'Reference Sheet'!$A$1:$B$3,2)</f>
        <v>1</v>
      </c>
      <c r="I7" s="33"/>
      <c r="J7" s="34"/>
      <c r="K7" s="34"/>
      <c r="L7" s="34"/>
      <c r="M7" s="34"/>
      <c r="N7" s="34"/>
      <c r="O7" s="34"/>
      <c r="P7" s="34"/>
      <c r="Q7" s="34"/>
      <c r="R7" s="34"/>
      <c r="S7" s="34"/>
      <c r="T7" s="34"/>
      <c r="U7" s="34"/>
      <c r="V7" s="34"/>
      <c r="W7" s="34"/>
      <c r="X7" s="34"/>
      <c r="Y7" s="34"/>
      <c r="Z7" s="34"/>
    </row>
    <row r="8" spans="1:26" ht="225" customHeight="1">
      <c r="A8" s="68" t="s">
        <v>263</v>
      </c>
      <c r="B8" s="55"/>
      <c r="C8" s="30" t="s">
        <v>40</v>
      </c>
      <c r="D8" s="32" t="s">
        <v>264</v>
      </c>
      <c r="E8" s="32" t="s">
        <v>265</v>
      </c>
      <c r="F8" s="32" t="s">
        <v>266</v>
      </c>
      <c r="G8" s="44"/>
      <c r="H8" s="37">
        <f>VLOOKUP(C8,'Reference Sheet'!$A$1:$B$3,2)</f>
        <v>2</v>
      </c>
      <c r="I8" s="37"/>
      <c r="J8" s="37"/>
      <c r="K8" s="37"/>
      <c r="L8" s="37"/>
      <c r="M8" s="37"/>
      <c r="N8" s="37"/>
      <c r="O8" s="37"/>
      <c r="P8" s="37"/>
      <c r="Q8" s="37"/>
      <c r="R8" s="37"/>
      <c r="S8" s="37"/>
      <c r="T8" s="37"/>
      <c r="U8" s="37"/>
      <c r="V8" s="37"/>
      <c r="W8" s="37"/>
      <c r="X8" s="37"/>
      <c r="Y8" s="37"/>
      <c r="Z8" s="37"/>
    </row>
    <row r="9" spans="1:26" ht="20.25" customHeight="1">
      <c r="A9" s="11"/>
      <c r="B9" s="70" t="s">
        <v>81</v>
      </c>
      <c r="C9" s="71"/>
      <c r="D9" s="71"/>
      <c r="E9" s="71"/>
      <c r="F9" s="37"/>
      <c r="G9" s="37"/>
      <c r="H9" s="37"/>
      <c r="I9" s="37"/>
      <c r="J9" s="37"/>
      <c r="K9" s="37"/>
      <c r="L9" s="37"/>
      <c r="M9" s="37"/>
      <c r="N9" s="37"/>
      <c r="O9" s="37"/>
      <c r="P9" s="37"/>
      <c r="Q9" s="37"/>
      <c r="R9" s="37"/>
      <c r="S9" s="37"/>
      <c r="T9" s="37"/>
      <c r="U9" s="37"/>
      <c r="V9" s="37"/>
      <c r="W9" s="37"/>
      <c r="X9" s="37"/>
      <c r="Y9" s="37"/>
      <c r="Z9" s="37"/>
    </row>
    <row r="10" spans="1:26">
      <c r="A10" s="38"/>
      <c r="B10" s="60" t="s">
        <v>267</v>
      </c>
      <c r="C10" s="61"/>
      <c r="D10" s="61"/>
      <c r="E10" s="62"/>
      <c r="F10" s="11"/>
      <c r="G10" s="11"/>
      <c r="H10" s="11" t="b">
        <v>1</v>
      </c>
      <c r="I10" s="11"/>
      <c r="J10" s="11"/>
      <c r="K10" s="11"/>
      <c r="L10" s="11"/>
      <c r="M10" s="11"/>
      <c r="N10" s="11"/>
      <c r="O10" s="11"/>
      <c r="P10" s="11"/>
      <c r="Q10" s="11"/>
      <c r="R10" s="11"/>
      <c r="S10" s="11"/>
      <c r="T10" s="11"/>
      <c r="U10" s="11"/>
      <c r="V10" s="11"/>
      <c r="W10" s="11"/>
      <c r="X10" s="11"/>
      <c r="Y10" s="11"/>
      <c r="Z10" s="11"/>
    </row>
    <row r="11" spans="1:26" ht="57" customHeight="1">
      <c r="A11" s="38"/>
      <c r="B11" s="72" t="s">
        <v>56</v>
      </c>
      <c r="C11" s="53"/>
      <c r="D11" s="73">
        <f>IFERROR(H11,"")</f>
        <v>5</v>
      </c>
      <c r="E11" s="53"/>
      <c r="F11" s="11"/>
      <c r="G11" s="11"/>
      <c r="H11" s="11">
        <f>SUM(H5:H8)</f>
        <v>5</v>
      </c>
      <c r="I11" s="11"/>
      <c r="J11" s="11"/>
      <c r="K11" s="11"/>
      <c r="L11" s="11"/>
      <c r="M11" s="11"/>
      <c r="N11" s="11"/>
      <c r="O11" s="11"/>
      <c r="P11" s="11"/>
      <c r="Q11" s="11"/>
      <c r="R11" s="11"/>
      <c r="S11" s="11"/>
      <c r="T11" s="11"/>
      <c r="U11" s="11"/>
      <c r="V11" s="11"/>
      <c r="W11" s="11"/>
      <c r="X11" s="11"/>
      <c r="Y11" s="11"/>
      <c r="Z11" s="11"/>
    </row>
    <row r="12" spans="1:26" ht="85.5" customHeight="1">
      <c r="A12" s="38"/>
      <c r="B12" s="72" t="s">
        <v>57</v>
      </c>
      <c r="C12" s="53"/>
      <c r="D12" s="74" t="str">
        <f>IFERROR(VLOOKUP(H12,'Reference Sheet'!$A$18:$B$20,2,FALSE),"")</f>
        <v>1: Partially meets expectations</v>
      </c>
      <c r="E12" s="62"/>
      <c r="F12" s="34"/>
      <c r="G12" s="34"/>
      <c r="H12" s="34">
        <f>SUM(J17:J31)</f>
        <v>1</v>
      </c>
      <c r="I12" s="34"/>
      <c r="J12" s="34"/>
      <c r="K12" s="34"/>
      <c r="L12" s="34"/>
      <c r="M12" s="34"/>
      <c r="N12" s="34"/>
      <c r="O12" s="34"/>
      <c r="P12" s="34"/>
      <c r="Q12" s="34"/>
      <c r="R12" s="34"/>
      <c r="S12" s="34"/>
      <c r="T12" s="34"/>
      <c r="U12" s="34"/>
      <c r="V12" s="34"/>
      <c r="W12" s="34"/>
      <c r="X12" s="34"/>
      <c r="Y12" s="34"/>
      <c r="Z12" s="34"/>
    </row>
    <row r="13" spans="1:26">
      <c r="A13" s="11"/>
      <c r="B13" s="60" t="s">
        <v>268</v>
      </c>
      <c r="C13" s="61"/>
      <c r="D13" s="61"/>
      <c r="E13" s="62"/>
      <c r="F13" s="11"/>
      <c r="G13" s="11"/>
      <c r="H13" s="11"/>
      <c r="I13" s="11"/>
      <c r="J13" s="11"/>
      <c r="K13" s="11"/>
      <c r="L13" s="11"/>
      <c r="M13" s="11"/>
      <c r="N13" s="11"/>
      <c r="O13" s="11"/>
      <c r="P13" s="11"/>
      <c r="Q13" s="11"/>
      <c r="R13" s="11"/>
      <c r="S13" s="11"/>
      <c r="T13" s="11"/>
      <c r="U13" s="11"/>
      <c r="V13" s="11"/>
      <c r="W13" s="11"/>
      <c r="X13" s="11"/>
      <c r="Y13" s="11"/>
      <c r="Z13" s="11"/>
    </row>
    <row r="14" spans="1:26">
      <c r="A14" s="11"/>
      <c r="B14" s="63" t="s">
        <v>269</v>
      </c>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11"/>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c r="A16" s="33"/>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c r="A17" s="11"/>
      <c r="B17" s="53"/>
      <c r="C17" s="53"/>
      <c r="D17" s="53"/>
      <c r="E17" s="53"/>
      <c r="F17" s="11"/>
      <c r="G17" s="11"/>
      <c r="H17" s="41">
        <v>8</v>
      </c>
      <c r="I17" s="41">
        <v>2</v>
      </c>
      <c r="J17" s="11">
        <f t="shared" ref="J17:J24" si="0">IF(AND(H$10=TRUE,$H$11=H17),I17,0)</f>
        <v>0</v>
      </c>
      <c r="K17" s="11"/>
      <c r="L17" s="11"/>
      <c r="M17" s="11"/>
      <c r="N17" s="11"/>
      <c r="O17" s="11"/>
      <c r="P17" s="11"/>
      <c r="Q17" s="11"/>
      <c r="R17" s="11"/>
      <c r="S17" s="11"/>
      <c r="T17" s="11"/>
      <c r="U17" s="11"/>
      <c r="V17" s="11"/>
      <c r="W17" s="11"/>
      <c r="X17" s="11"/>
      <c r="Y17" s="11"/>
      <c r="Z17" s="11"/>
    </row>
    <row r="18" spans="1:26">
      <c r="A18" s="11"/>
      <c r="B18" s="11"/>
      <c r="C18" s="11"/>
      <c r="D18" s="39"/>
      <c r="E18" s="11"/>
      <c r="F18" s="34"/>
      <c r="G18" s="34"/>
      <c r="H18" s="40">
        <v>7</v>
      </c>
      <c r="I18" s="40">
        <v>2</v>
      </c>
      <c r="J18" s="34">
        <f t="shared" si="0"/>
        <v>0</v>
      </c>
      <c r="K18" s="34"/>
      <c r="L18" s="34"/>
      <c r="M18" s="34"/>
      <c r="N18" s="34"/>
      <c r="O18" s="34"/>
      <c r="P18" s="34"/>
      <c r="Q18" s="34"/>
      <c r="R18" s="34"/>
      <c r="S18" s="34"/>
      <c r="T18" s="34"/>
      <c r="U18" s="34"/>
      <c r="V18" s="34"/>
      <c r="W18" s="34"/>
      <c r="X18" s="34"/>
      <c r="Y18" s="34"/>
      <c r="Z18" s="34"/>
    </row>
    <row r="19" spans="1:26">
      <c r="A19" s="11"/>
      <c r="B19" s="11"/>
      <c r="C19" s="11"/>
      <c r="D19" s="39"/>
      <c r="E19" s="11"/>
      <c r="F19" s="11"/>
      <c r="G19" s="11"/>
      <c r="H19" s="41">
        <v>6</v>
      </c>
      <c r="I19" s="41">
        <v>1</v>
      </c>
      <c r="J19" s="11">
        <f t="shared" si="0"/>
        <v>0</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5</v>
      </c>
      <c r="I20" s="41">
        <v>1</v>
      </c>
      <c r="J20" s="11">
        <f t="shared" si="0"/>
        <v>1</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4</v>
      </c>
      <c r="I21" s="41">
        <v>1</v>
      </c>
      <c r="J21" s="11">
        <f t="shared" si="0"/>
        <v>0</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3</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41">
        <v>2</v>
      </c>
      <c r="I23" s="41">
        <v>0</v>
      </c>
      <c r="J23" s="11">
        <f t="shared" si="0"/>
        <v>0</v>
      </c>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41">
        <v>1</v>
      </c>
      <c r="I24" s="41">
        <v>0</v>
      </c>
      <c r="J24" s="11">
        <f t="shared" si="0"/>
        <v>0</v>
      </c>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59.28515625" customWidth="1"/>
    <col min="8" max="8" width="6" hidden="1" customWidth="1"/>
    <col min="9" max="9" width="2.28515625" hidden="1" customWidth="1"/>
    <col min="10" max="10" width="5.85546875" hidden="1" customWidth="1"/>
    <col min="11" max="26" width="9.140625" customWidth="1"/>
  </cols>
  <sheetData>
    <row r="1" spans="1:26" ht="15" customHeight="1">
      <c r="A1" s="64" t="s">
        <v>26</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270</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271</v>
      </c>
      <c r="B3" s="53"/>
      <c r="C3" s="53"/>
      <c r="D3" s="53"/>
      <c r="E3" s="53"/>
      <c r="F3" s="53"/>
      <c r="G3" s="11"/>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150" customHeight="1">
      <c r="A5" s="68" t="s">
        <v>272</v>
      </c>
      <c r="B5" s="55"/>
      <c r="C5" s="30" t="s">
        <v>40</v>
      </c>
      <c r="D5" s="32" t="s">
        <v>273</v>
      </c>
      <c r="E5" s="32" t="s">
        <v>274</v>
      </c>
      <c r="F5" s="32" t="s">
        <v>275</v>
      </c>
      <c r="G5" s="32"/>
      <c r="H5" s="33">
        <f>VLOOKUP(C5,'Reference Sheet'!$A$1:$B$3,2)</f>
        <v>2</v>
      </c>
      <c r="I5" s="33"/>
      <c r="J5" s="34"/>
      <c r="K5" s="34"/>
      <c r="L5" s="34"/>
      <c r="M5" s="34"/>
      <c r="N5" s="34"/>
      <c r="O5" s="34"/>
      <c r="P5" s="34"/>
      <c r="Q5" s="34"/>
      <c r="R5" s="34"/>
      <c r="S5" s="34"/>
      <c r="T5" s="34"/>
      <c r="U5" s="34"/>
      <c r="V5" s="34"/>
      <c r="W5" s="34"/>
      <c r="X5" s="34"/>
      <c r="Y5" s="34"/>
      <c r="Z5" s="34"/>
    </row>
    <row r="6" spans="1:26" ht="165" customHeight="1">
      <c r="A6" s="69" t="s">
        <v>276</v>
      </c>
      <c r="B6" s="55"/>
      <c r="C6" s="30" t="s">
        <v>40</v>
      </c>
      <c r="D6" s="32" t="s">
        <v>277</v>
      </c>
      <c r="E6" s="32" t="s">
        <v>278</v>
      </c>
      <c r="F6" s="32" t="s">
        <v>279</v>
      </c>
      <c r="G6" s="32"/>
      <c r="H6" s="33">
        <f>VLOOKUP(C6,'Reference Sheet'!$A$1:$B$3,2)</f>
        <v>2</v>
      </c>
      <c r="I6" s="33"/>
      <c r="J6" s="34"/>
      <c r="K6" s="34"/>
      <c r="L6" s="34"/>
      <c r="M6" s="34"/>
      <c r="N6" s="34"/>
      <c r="O6" s="34"/>
      <c r="P6" s="34"/>
      <c r="Q6" s="34"/>
      <c r="R6" s="34"/>
      <c r="S6" s="34"/>
      <c r="T6" s="34"/>
      <c r="U6" s="34"/>
      <c r="V6" s="34"/>
      <c r="W6" s="34"/>
      <c r="X6" s="34"/>
      <c r="Y6" s="34"/>
      <c r="Z6" s="34"/>
    </row>
    <row r="7" spans="1:26" ht="135" customHeight="1">
      <c r="A7" s="69" t="s">
        <v>280</v>
      </c>
      <c r="B7" s="55"/>
      <c r="C7" s="30" t="s">
        <v>49</v>
      </c>
      <c r="D7" s="32" t="s">
        <v>281</v>
      </c>
      <c r="E7" s="32" t="s">
        <v>282</v>
      </c>
      <c r="F7" s="32" t="s">
        <v>283</v>
      </c>
      <c r="G7" s="36" t="s">
        <v>284</v>
      </c>
      <c r="H7" s="33">
        <f>VLOOKUP(C7,'Reference Sheet'!$A$1:$B$3,2)</f>
        <v>1</v>
      </c>
      <c r="I7" s="33"/>
      <c r="J7" s="34"/>
      <c r="K7" s="34"/>
      <c r="L7" s="34"/>
      <c r="M7" s="34"/>
      <c r="N7" s="34"/>
      <c r="O7" s="34"/>
      <c r="P7" s="34"/>
      <c r="Q7" s="34"/>
      <c r="R7" s="34"/>
      <c r="S7" s="34"/>
      <c r="T7" s="34"/>
      <c r="U7" s="34"/>
      <c r="V7" s="34"/>
      <c r="W7" s="34"/>
      <c r="X7" s="34"/>
      <c r="Y7" s="34"/>
      <c r="Z7" s="34"/>
    </row>
    <row r="8" spans="1:26" ht="225" customHeight="1">
      <c r="A8" s="68" t="s">
        <v>285</v>
      </c>
      <c r="B8" s="55"/>
      <c r="C8" s="30" t="s">
        <v>49</v>
      </c>
      <c r="D8" s="32" t="s">
        <v>286</v>
      </c>
      <c r="E8" s="32" t="s">
        <v>287</v>
      </c>
      <c r="F8" s="32" t="s">
        <v>288</v>
      </c>
      <c r="G8" s="45" t="s">
        <v>289</v>
      </c>
      <c r="H8" s="37">
        <f>VLOOKUP(C8,'Reference Sheet'!$A$1:$B$3,2)</f>
        <v>1</v>
      </c>
      <c r="I8" s="37"/>
      <c r="J8" s="37"/>
      <c r="K8" s="37"/>
      <c r="L8" s="37"/>
      <c r="M8" s="37"/>
      <c r="N8" s="37"/>
      <c r="O8" s="37"/>
      <c r="P8" s="37"/>
      <c r="Q8" s="37"/>
      <c r="R8" s="37"/>
      <c r="S8" s="37"/>
      <c r="T8" s="37"/>
      <c r="U8" s="37"/>
      <c r="V8" s="37"/>
      <c r="W8" s="37"/>
      <c r="X8" s="37"/>
      <c r="Y8" s="37"/>
      <c r="Z8" s="37"/>
    </row>
    <row r="9" spans="1:26" ht="20.25" customHeight="1">
      <c r="A9" s="11"/>
      <c r="B9" s="70" t="s">
        <v>81</v>
      </c>
      <c r="C9" s="71"/>
      <c r="D9" s="71"/>
      <c r="E9" s="71"/>
      <c r="F9" s="37"/>
      <c r="G9" s="37"/>
      <c r="H9" s="37"/>
      <c r="I9" s="37"/>
      <c r="J9" s="37"/>
      <c r="K9" s="37"/>
      <c r="L9" s="37"/>
      <c r="M9" s="37"/>
      <c r="N9" s="37"/>
      <c r="O9" s="37"/>
      <c r="P9" s="37"/>
      <c r="Q9" s="37"/>
      <c r="R9" s="37"/>
      <c r="S9" s="37"/>
      <c r="T9" s="37"/>
      <c r="U9" s="37"/>
      <c r="V9" s="37"/>
      <c r="W9" s="37"/>
      <c r="X9" s="37"/>
      <c r="Y9" s="37"/>
      <c r="Z9" s="37"/>
    </row>
    <row r="10" spans="1:26">
      <c r="A10" s="38"/>
      <c r="B10" s="60" t="s">
        <v>290</v>
      </c>
      <c r="C10" s="61"/>
      <c r="D10" s="61"/>
      <c r="E10" s="62"/>
      <c r="F10" s="11"/>
      <c r="G10" s="11"/>
      <c r="H10" s="11" t="b">
        <v>1</v>
      </c>
      <c r="I10" s="11"/>
      <c r="J10" s="11"/>
      <c r="K10" s="11"/>
      <c r="L10" s="11"/>
      <c r="M10" s="11"/>
      <c r="N10" s="11"/>
      <c r="O10" s="11"/>
      <c r="P10" s="11"/>
      <c r="Q10" s="11"/>
      <c r="R10" s="11"/>
      <c r="S10" s="11"/>
      <c r="T10" s="11"/>
      <c r="U10" s="11"/>
      <c r="V10" s="11"/>
      <c r="W10" s="11"/>
      <c r="X10" s="11"/>
      <c r="Y10" s="11"/>
      <c r="Z10" s="11"/>
    </row>
    <row r="11" spans="1:26" ht="57" customHeight="1">
      <c r="A11" s="38"/>
      <c r="B11" s="72" t="s">
        <v>56</v>
      </c>
      <c r="C11" s="53"/>
      <c r="D11" s="73">
        <f>IFERROR(H11,"")</f>
        <v>6</v>
      </c>
      <c r="E11" s="53"/>
      <c r="F11" s="11"/>
      <c r="G11" s="11"/>
      <c r="H11" s="11">
        <f>SUM(H5:H8)</f>
        <v>6</v>
      </c>
      <c r="I11" s="11"/>
      <c r="J11" s="11"/>
      <c r="K11" s="11"/>
      <c r="L11" s="11"/>
      <c r="M11" s="11"/>
      <c r="N11" s="11"/>
      <c r="O11" s="11"/>
      <c r="P11" s="11"/>
      <c r="Q11" s="11"/>
      <c r="R11" s="11"/>
      <c r="S11" s="11"/>
      <c r="T11" s="11"/>
      <c r="U11" s="11"/>
      <c r="V11" s="11"/>
      <c r="W11" s="11"/>
      <c r="X11" s="11"/>
      <c r="Y11" s="11"/>
      <c r="Z11" s="11"/>
    </row>
    <row r="12" spans="1:26" ht="85.5" customHeight="1">
      <c r="A12" s="38"/>
      <c r="B12" s="72" t="s">
        <v>57</v>
      </c>
      <c r="C12" s="53"/>
      <c r="D12" s="74" t="str">
        <f>IFERROR(VLOOKUP(H12,'Reference Sheet'!$A$18:$B$20,2,FALSE),"")</f>
        <v>1: Partially meets expectations</v>
      </c>
      <c r="E12" s="62"/>
      <c r="F12" s="34"/>
      <c r="G12" s="34"/>
      <c r="H12" s="34">
        <f>SUM(J17:J31)</f>
        <v>1</v>
      </c>
      <c r="I12" s="34"/>
      <c r="J12" s="34"/>
      <c r="K12" s="34"/>
      <c r="L12" s="34"/>
      <c r="M12" s="34"/>
      <c r="N12" s="34"/>
      <c r="O12" s="34"/>
      <c r="P12" s="34"/>
      <c r="Q12" s="34"/>
      <c r="R12" s="34"/>
      <c r="S12" s="34"/>
      <c r="T12" s="34"/>
      <c r="U12" s="34"/>
      <c r="V12" s="34"/>
      <c r="W12" s="34"/>
      <c r="X12" s="34"/>
      <c r="Y12" s="34"/>
      <c r="Z12" s="34"/>
    </row>
    <row r="13" spans="1:26">
      <c r="A13" s="11"/>
      <c r="B13" s="60" t="s">
        <v>291</v>
      </c>
      <c r="C13" s="61"/>
      <c r="D13" s="61"/>
      <c r="E13" s="62"/>
      <c r="F13" s="11"/>
      <c r="G13" s="11"/>
      <c r="H13" s="11"/>
      <c r="I13" s="11"/>
      <c r="J13" s="11"/>
      <c r="K13" s="11"/>
      <c r="L13" s="11"/>
      <c r="M13" s="11"/>
      <c r="N13" s="11"/>
      <c r="O13" s="11"/>
      <c r="P13" s="11"/>
      <c r="Q13" s="11"/>
      <c r="R13" s="11"/>
      <c r="S13" s="11"/>
      <c r="T13" s="11"/>
      <c r="U13" s="11"/>
      <c r="V13" s="11"/>
      <c r="W13" s="11"/>
      <c r="X13" s="11"/>
      <c r="Y13" s="11"/>
      <c r="Z13" s="11"/>
    </row>
    <row r="14" spans="1:26">
      <c r="A14" s="11"/>
      <c r="B14" s="63" t="s">
        <v>292</v>
      </c>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11"/>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c r="A16" s="33"/>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c r="A17" s="11"/>
      <c r="B17" s="53"/>
      <c r="C17" s="53"/>
      <c r="D17" s="53"/>
      <c r="E17" s="53"/>
      <c r="F17" s="11"/>
      <c r="G17" s="11"/>
      <c r="H17" s="41">
        <v>8</v>
      </c>
      <c r="I17" s="41">
        <v>2</v>
      </c>
      <c r="J17" s="11">
        <f t="shared" ref="J17:J24" si="0">IF(AND(H$10=TRUE,$H$11=H17),I17,0)</f>
        <v>0</v>
      </c>
      <c r="K17" s="11"/>
      <c r="L17" s="11"/>
      <c r="M17" s="11"/>
      <c r="N17" s="11"/>
      <c r="O17" s="11"/>
      <c r="P17" s="11"/>
      <c r="Q17" s="11"/>
      <c r="R17" s="11"/>
      <c r="S17" s="11"/>
      <c r="T17" s="11"/>
      <c r="U17" s="11"/>
      <c r="V17" s="11"/>
      <c r="W17" s="11"/>
      <c r="X17" s="11"/>
      <c r="Y17" s="11"/>
      <c r="Z17" s="11"/>
    </row>
    <row r="18" spans="1:26">
      <c r="A18" s="11"/>
      <c r="B18" s="76" t="s">
        <v>293</v>
      </c>
      <c r="C18" s="53"/>
      <c r="D18" s="53"/>
      <c r="E18" s="53"/>
      <c r="F18" s="34"/>
      <c r="G18" s="34"/>
      <c r="H18" s="40">
        <v>7</v>
      </c>
      <c r="I18" s="40">
        <v>2</v>
      </c>
      <c r="J18" s="34">
        <f t="shared" si="0"/>
        <v>0</v>
      </c>
      <c r="K18" s="34"/>
      <c r="L18" s="34"/>
      <c r="M18" s="34"/>
      <c r="N18" s="34"/>
      <c r="O18" s="34"/>
      <c r="P18" s="34"/>
      <c r="Q18" s="34"/>
      <c r="R18" s="34"/>
      <c r="S18" s="34"/>
      <c r="T18" s="34"/>
      <c r="U18" s="34"/>
      <c r="V18" s="34"/>
      <c r="W18" s="34"/>
      <c r="X18" s="34"/>
      <c r="Y18" s="34"/>
      <c r="Z18" s="34"/>
    </row>
    <row r="19" spans="1:26">
      <c r="A19" s="11"/>
      <c r="B19" s="11"/>
      <c r="C19" s="11"/>
      <c r="D19" s="39"/>
      <c r="E19" s="11"/>
      <c r="F19" s="11"/>
      <c r="G19" s="11"/>
      <c r="H19" s="41">
        <v>6</v>
      </c>
      <c r="I19" s="41">
        <v>1</v>
      </c>
      <c r="J19" s="11">
        <f t="shared" si="0"/>
        <v>1</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5</v>
      </c>
      <c r="I20" s="41">
        <v>1</v>
      </c>
      <c r="J20" s="11">
        <f t="shared" si="0"/>
        <v>0</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4</v>
      </c>
      <c r="I21" s="41">
        <v>1</v>
      </c>
      <c r="J21" s="11">
        <f t="shared" si="0"/>
        <v>0</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3</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41">
        <v>2</v>
      </c>
      <c r="I23" s="41">
        <v>0</v>
      </c>
      <c r="J23" s="11">
        <f t="shared" si="0"/>
        <v>0</v>
      </c>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41">
        <v>1</v>
      </c>
      <c r="I24" s="41">
        <v>0</v>
      </c>
      <c r="J24" s="11">
        <f t="shared" si="0"/>
        <v>0</v>
      </c>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7">
    <mergeCell ref="A6:B6"/>
    <mergeCell ref="A7:B7"/>
    <mergeCell ref="B13:E13"/>
    <mergeCell ref="B14:E17"/>
    <mergeCell ref="B18:E18"/>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2578125" defaultRowHeight="15" customHeight="1"/>
  <cols>
    <col min="1" max="1" width="30.85546875" customWidth="1"/>
    <col min="2" max="26" width="8.7109375" customWidth="1"/>
  </cols>
  <sheetData>
    <row r="1" spans="1:3">
      <c r="A1" s="46" t="s">
        <v>147</v>
      </c>
      <c r="B1" s="46">
        <v>0</v>
      </c>
      <c r="C1" s="47"/>
    </row>
    <row r="2" spans="1:3">
      <c r="A2" s="47" t="s">
        <v>49</v>
      </c>
      <c r="B2" s="46">
        <v>1</v>
      </c>
      <c r="C2" s="47"/>
    </row>
    <row r="3" spans="1:3">
      <c r="A3" s="46" t="s">
        <v>40</v>
      </c>
      <c r="B3" s="46">
        <v>2</v>
      </c>
      <c r="C3" s="47"/>
    </row>
    <row r="4" spans="1:3">
      <c r="A4" s="47"/>
      <c r="B4" s="47"/>
    </row>
    <row r="5" spans="1:3">
      <c r="A5" s="48" t="s">
        <v>294</v>
      </c>
    </row>
    <row r="6" spans="1:3">
      <c r="A6" s="48" t="s">
        <v>295</v>
      </c>
    </row>
    <row r="7" spans="1:3">
      <c r="A7" s="48" t="s">
        <v>296</v>
      </c>
    </row>
    <row r="8" spans="1:3">
      <c r="A8" s="48" t="s">
        <v>297</v>
      </c>
    </row>
    <row r="9" spans="1:3">
      <c r="A9" s="48" t="s">
        <v>9</v>
      </c>
    </row>
    <row r="10" spans="1:3">
      <c r="A10" s="48"/>
    </row>
    <row r="11" spans="1:3">
      <c r="A11" s="20">
        <v>2</v>
      </c>
      <c r="B11" s="20" t="s">
        <v>298</v>
      </c>
    </row>
    <row r="12" spans="1:3">
      <c r="A12" s="20">
        <v>1</v>
      </c>
      <c r="B12" s="20" t="s">
        <v>299</v>
      </c>
    </row>
    <row r="13" spans="1:3">
      <c r="A13" s="20">
        <v>0</v>
      </c>
      <c r="B13" s="20" t="s">
        <v>300</v>
      </c>
    </row>
    <row r="15" spans="1:3">
      <c r="A15" s="20" t="s">
        <v>13</v>
      </c>
    </row>
    <row r="16" spans="1:3">
      <c r="A16" s="20" t="s">
        <v>301</v>
      </c>
    </row>
    <row r="18" spans="1:2">
      <c r="A18" s="20">
        <v>2</v>
      </c>
      <c r="B18" s="46" t="s">
        <v>40</v>
      </c>
    </row>
    <row r="19" spans="1:2">
      <c r="A19" s="20">
        <v>1</v>
      </c>
      <c r="B19" s="47" t="s">
        <v>49</v>
      </c>
    </row>
    <row r="20" spans="1:2">
      <c r="A20" s="20">
        <v>0</v>
      </c>
      <c r="B20" s="46" t="s">
        <v>147</v>
      </c>
    </row>
    <row r="21" spans="1:2" ht="15.75" customHeight="1"/>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26" width="8.7109375" customWidth="1"/>
  </cols>
  <sheetData>
    <row r="1" spans="1:1">
      <c r="A1" s="20" t="s">
        <v>302</v>
      </c>
    </row>
    <row r="2" spans="1:1">
      <c r="A2" s="20" t="s">
        <v>303</v>
      </c>
    </row>
    <row r="3" spans="1:1">
      <c r="A3" s="20" t="s">
        <v>304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sqref="A1:F1"/>
    </sheetView>
  </sheetViews>
  <sheetFormatPr defaultColWidth="14.42578125" defaultRowHeight="15" customHeight="1"/>
  <cols>
    <col min="1" max="1" width="21.28515625" customWidth="1"/>
    <col min="2" max="2" width="18.5703125" customWidth="1"/>
    <col min="3" max="3" width="27" customWidth="1"/>
    <col min="4" max="4" width="48.85546875" customWidth="1"/>
    <col min="5" max="5" width="43.140625" customWidth="1"/>
    <col min="6" max="6" width="42.28515625" customWidth="1"/>
    <col min="7" max="7" width="89.85546875" customWidth="1"/>
    <col min="8" max="8" width="5.85546875" hidden="1" customWidth="1"/>
    <col min="9" max="9" width="2.28515625" hidden="1" customWidth="1"/>
    <col min="10" max="10" width="52.28515625" hidden="1" customWidth="1"/>
    <col min="11" max="26" width="9.140625" customWidth="1"/>
  </cols>
  <sheetData>
    <row r="1" spans="1:26">
      <c r="A1" s="64">
        <v>2</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31</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32</v>
      </c>
      <c r="B3" s="53"/>
      <c r="C3" s="53"/>
      <c r="D3" s="53"/>
      <c r="E3" s="53"/>
      <c r="F3" s="53"/>
      <c r="G3" s="11"/>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225">
      <c r="A5" s="68" t="s">
        <v>39</v>
      </c>
      <c r="B5" s="55"/>
      <c r="C5" s="30" t="s">
        <v>40</v>
      </c>
      <c r="D5" s="31" t="s">
        <v>41</v>
      </c>
      <c r="E5" s="32" t="s">
        <v>42</v>
      </c>
      <c r="F5" s="32" t="s">
        <v>43</v>
      </c>
      <c r="G5" s="32"/>
      <c r="H5" s="33">
        <f>VLOOKUP(C5,'Reference Sheet'!$A$1:$B$3,2)</f>
        <v>2</v>
      </c>
      <c r="I5" s="33"/>
      <c r="J5" s="34"/>
      <c r="K5" s="34"/>
      <c r="L5" s="34"/>
      <c r="M5" s="34"/>
      <c r="N5" s="34"/>
      <c r="O5" s="34"/>
      <c r="P5" s="34"/>
      <c r="Q5" s="34"/>
      <c r="R5" s="34"/>
      <c r="S5" s="34"/>
      <c r="T5" s="34"/>
      <c r="U5" s="34"/>
      <c r="V5" s="34"/>
      <c r="W5" s="34"/>
      <c r="X5" s="34"/>
      <c r="Y5" s="34"/>
      <c r="Z5" s="34"/>
    </row>
    <row r="6" spans="1:26" ht="225">
      <c r="A6" s="69" t="s">
        <v>44</v>
      </c>
      <c r="B6" s="55"/>
      <c r="C6" s="30" t="s">
        <v>40</v>
      </c>
      <c r="D6" s="31" t="s">
        <v>45</v>
      </c>
      <c r="E6" s="32" t="s">
        <v>46</v>
      </c>
      <c r="F6" s="32" t="s">
        <v>47</v>
      </c>
      <c r="G6" s="32"/>
      <c r="H6" s="33">
        <f>VLOOKUP(C6,'Reference Sheet'!$A$1:$B$3,2)</f>
        <v>2</v>
      </c>
      <c r="I6" s="33"/>
      <c r="J6" s="34"/>
      <c r="K6" s="34"/>
      <c r="L6" s="34"/>
      <c r="M6" s="34"/>
      <c r="N6" s="34"/>
      <c r="O6" s="34"/>
      <c r="P6" s="34"/>
      <c r="Q6" s="34"/>
      <c r="R6" s="34"/>
      <c r="S6" s="34"/>
      <c r="T6" s="34"/>
      <c r="U6" s="34"/>
      <c r="V6" s="34"/>
      <c r="W6" s="34"/>
      <c r="X6" s="34"/>
      <c r="Y6" s="34"/>
      <c r="Z6" s="34"/>
    </row>
    <row r="7" spans="1:26" ht="409.5">
      <c r="A7" s="69" t="s">
        <v>48</v>
      </c>
      <c r="B7" s="55"/>
      <c r="C7" s="30" t="s">
        <v>49</v>
      </c>
      <c r="D7" s="32" t="s">
        <v>50</v>
      </c>
      <c r="E7" s="35" t="s">
        <v>51</v>
      </c>
      <c r="F7" s="32" t="s">
        <v>52</v>
      </c>
      <c r="G7" s="36" t="s">
        <v>53</v>
      </c>
      <c r="H7" s="33">
        <f>VLOOKUP(C7,'Reference Sheet'!$A$1:$B$3,2)</f>
        <v>1</v>
      </c>
      <c r="I7" s="33"/>
      <c r="J7" s="34"/>
      <c r="K7" s="34"/>
      <c r="L7" s="34"/>
      <c r="M7" s="34"/>
      <c r="N7" s="34"/>
      <c r="O7" s="34"/>
      <c r="P7" s="34"/>
      <c r="Q7" s="34"/>
      <c r="R7" s="34"/>
      <c r="S7" s="34"/>
      <c r="T7" s="34"/>
      <c r="U7" s="34"/>
      <c r="V7" s="34"/>
      <c r="W7" s="34"/>
      <c r="X7" s="34"/>
      <c r="Y7" s="34"/>
      <c r="Z7" s="34"/>
    </row>
    <row r="8" spans="1:26" ht="20.25" customHeight="1">
      <c r="A8" s="11"/>
      <c r="B8" s="70" t="s">
        <v>54</v>
      </c>
      <c r="C8" s="71"/>
      <c r="D8" s="71"/>
      <c r="E8" s="71"/>
      <c r="F8" s="37"/>
      <c r="G8" s="37"/>
      <c r="H8" s="37"/>
      <c r="I8" s="37"/>
      <c r="J8" s="37"/>
      <c r="K8" s="37"/>
      <c r="L8" s="37"/>
      <c r="M8" s="37"/>
      <c r="N8" s="37"/>
      <c r="O8" s="37"/>
      <c r="P8" s="37"/>
      <c r="Q8" s="37"/>
      <c r="R8" s="37"/>
      <c r="S8" s="37"/>
      <c r="T8" s="37"/>
      <c r="U8" s="37"/>
      <c r="V8" s="37"/>
      <c r="W8" s="37"/>
      <c r="X8" s="37"/>
      <c r="Y8" s="37"/>
      <c r="Z8" s="37"/>
    </row>
    <row r="9" spans="1:26">
      <c r="A9" s="38"/>
      <c r="B9" s="60" t="s">
        <v>55</v>
      </c>
      <c r="C9" s="61"/>
      <c r="D9" s="61"/>
      <c r="E9" s="62"/>
      <c r="F9" s="11"/>
      <c r="G9" s="11"/>
      <c r="H9" s="11" t="b">
        <f>IF(OR(H5=0, H6=0, H7=0), FALSE, TRUE)</f>
        <v>1</v>
      </c>
      <c r="I9" s="11"/>
      <c r="J9" s="11"/>
      <c r="K9" s="11"/>
      <c r="L9" s="11"/>
      <c r="M9" s="11"/>
      <c r="N9" s="11"/>
      <c r="O9" s="11"/>
      <c r="P9" s="11"/>
      <c r="Q9" s="11"/>
      <c r="R9" s="11"/>
      <c r="S9" s="11"/>
      <c r="T9" s="11"/>
      <c r="U9" s="11"/>
      <c r="V9" s="11"/>
      <c r="W9" s="11"/>
      <c r="X9" s="11"/>
      <c r="Y9" s="11"/>
      <c r="Z9" s="11"/>
    </row>
    <row r="10" spans="1:26" ht="57" customHeight="1">
      <c r="A10" s="38"/>
      <c r="B10" s="72" t="s">
        <v>56</v>
      </c>
      <c r="C10" s="53"/>
      <c r="D10" s="73">
        <f>IFERROR(H10,"")</f>
        <v>5</v>
      </c>
      <c r="E10" s="53"/>
      <c r="F10" s="11"/>
      <c r="G10" s="11"/>
      <c r="H10" s="11">
        <f>SUM(H5:H7)</f>
        <v>5</v>
      </c>
      <c r="I10" s="11"/>
      <c r="J10" s="11"/>
      <c r="K10" s="11"/>
      <c r="L10" s="11"/>
      <c r="M10" s="11"/>
      <c r="N10" s="11"/>
      <c r="O10" s="11"/>
      <c r="P10" s="11"/>
      <c r="Q10" s="11"/>
      <c r="R10" s="11"/>
      <c r="S10" s="11"/>
      <c r="T10" s="11"/>
      <c r="U10" s="11"/>
      <c r="V10" s="11"/>
      <c r="W10" s="11"/>
      <c r="X10" s="11"/>
      <c r="Y10" s="11"/>
      <c r="Z10" s="11"/>
    </row>
    <row r="11" spans="1:26" ht="85.5" customHeight="1">
      <c r="A11" s="38"/>
      <c r="B11" s="72" t="s">
        <v>57</v>
      </c>
      <c r="C11" s="53"/>
      <c r="D11" s="74" t="str">
        <f>IFERROR(VLOOKUP(H11,'Reference Sheet'!$A$18:$B$20,2,FALSE),"")</f>
        <v>2: Meets expectations</v>
      </c>
      <c r="E11" s="62"/>
      <c r="F11" s="34"/>
      <c r="G11" s="34"/>
      <c r="H11" s="34">
        <f>SUM(J17:J28)</f>
        <v>2</v>
      </c>
      <c r="I11" s="34"/>
      <c r="J11" s="34"/>
      <c r="K11" s="34"/>
      <c r="L11" s="34"/>
      <c r="M11" s="34"/>
      <c r="N11" s="34"/>
      <c r="O11" s="34"/>
      <c r="P11" s="34"/>
      <c r="Q11" s="34"/>
      <c r="R11" s="34"/>
      <c r="S11" s="34"/>
      <c r="T11" s="34"/>
      <c r="U11" s="34"/>
      <c r="V11" s="34"/>
      <c r="W11" s="34"/>
      <c r="X11" s="34"/>
      <c r="Y11" s="34"/>
      <c r="Z11" s="34"/>
    </row>
    <row r="12" spans="1:26">
      <c r="A12" s="11"/>
      <c r="B12" s="60" t="s">
        <v>58</v>
      </c>
      <c r="C12" s="61"/>
      <c r="D12" s="61"/>
      <c r="E12" s="62"/>
      <c r="F12" s="11"/>
      <c r="G12" s="11"/>
      <c r="H12" s="11"/>
      <c r="I12" s="11"/>
      <c r="J12" s="11"/>
      <c r="K12" s="11"/>
      <c r="L12" s="11"/>
      <c r="M12" s="11"/>
      <c r="N12" s="11"/>
      <c r="O12" s="11"/>
      <c r="P12" s="11"/>
      <c r="Q12" s="11"/>
      <c r="R12" s="11"/>
      <c r="S12" s="11"/>
      <c r="T12" s="11"/>
      <c r="U12" s="11"/>
      <c r="V12" s="11"/>
      <c r="W12" s="11"/>
      <c r="X12" s="11"/>
      <c r="Y12" s="11"/>
      <c r="Z12" s="11"/>
    </row>
    <row r="13" spans="1:26">
      <c r="A13" s="11"/>
      <c r="B13" s="63" t="s">
        <v>59</v>
      </c>
      <c r="C13" s="53"/>
      <c r="D13" s="53"/>
      <c r="E13" s="53"/>
      <c r="F13" s="11"/>
      <c r="G13" s="11"/>
      <c r="H13" s="11"/>
      <c r="I13" s="11"/>
      <c r="J13" s="11"/>
      <c r="K13" s="11"/>
      <c r="L13" s="11"/>
      <c r="M13" s="11"/>
      <c r="N13" s="11"/>
      <c r="O13" s="11"/>
      <c r="P13" s="11"/>
      <c r="Q13" s="11"/>
      <c r="R13" s="11"/>
      <c r="S13" s="11"/>
      <c r="T13" s="11"/>
      <c r="U13" s="11"/>
      <c r="V13" s="11"/>
      <c r="W13" s="11"/>
      <c r="X13" s="11"/>
      <c r="Y13" s="11"/>
      <c r="Z13" s="11"/>
    </row>
    <row r="14" spans="1:26">
      <c r="A14" s="11"/>
      <c r="B14" s="53"/>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33"/>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ht="53.25" customHeight="1">
      <c r="A16" s="11"/>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c r="A17" s="11"/>
      <c r="B17" s="11"/>
      <c r="C17" s="11"/>
      <c r="D17" s="39"/>
      <c r="E17" s="11"/>
      <c r="F17" s="34"/>
      <c r="G17" s="34"/>
      <c r="H17" s="40">
        <v>6</v>
      </c>
      <c r="I17" s="40">
        <v>2</v>
      </c>
      <c r="J17" s="34">
        <f t="shared" ref="J17:J22" si="0">IF(AND(H$9=TRUE,$H$10=H17),I17,0)</f>
        <v>0</v>
      </c>
      <c r="K17" s="34"/>
      <c r="L17" s="34"/>
      <c r="M17" s="34"/>
      <c r="N17" s="34"/>
      <c r="O17" s="34"/>
      <c r="P17" s="34"/>
      <c r="Q17" s="34"/>
      <c r="R17" s="34"/>
      <c r="S17" s="34"/>
      <c r="T17" s="34"/>
      <c r="U17" s="34"/>
      <c r="V17" s="34"/>
      <c r="W17" s="34"/>
      <c r="X17" s="34"/>
      <c r="Y17" s="34"/>
      <c r="Z17" s="34"/>
    </row>
    <row r="18" spans="1:26">
      <c r="A18" s="11"/>
      <c r="B18" s="11"/>
      <c r="C18" s="11"/>
      <c r="D18" s="39"/>
      <c r="E18" s="11"/>
      <c r="F18" s="11"/>
      <c r="G18" s="11"/>
      <c r="H18" s="41">
        <v>5</v>
      </c>
      <c r="I18" s="41">
        <v>2</v>
      </c>
      <c r="J18" s="11">
        <f t="shared" si="0"/>
        <v>2</v>
      </c>
      <c r="K18" s="11"/>
      <c r="L18" s="11"/>
      <c r="M18" s="11"/>
      <c r="N18" s="11"/>
      <c r="O18" s="11"/>
      <c r="P18" s="11"/>
      <c r="Q18" s="11"/>
      <c r="R18" s="11"/>
      <c r="S18" s="11"/>
      <c r="T18" s="11"/>
      <c r="U18" s="11"/>
      <c r="V18" s="11"/>
      <c r="W18" s="11"/>
      <c r="X18" s="11"/>
      <c r="Y18" s="11"/>
      <c r="Z18" s="11"/>
    </row>
    <row r="19" spans="1:26">
      <c r="A19" s="11"/>
      <c r="B19" s="11"/>
      <c r="C19" s="11"/>
      <c r="D19" s="39"/>
      <c r="E19" s="11"/>
      <c r="F19" s="11"/>
      <c r="G19" s="11"/>
      <c r="H19" s="41">
        <v>4</v>
      </c>
      <c r="I19" s="41">
        <v>1</v>
      </c>
      <c r="J19" s="11">
        <f t="shared" si="0"/>
        <v>0</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3</v>
      </c>
      <c r="I20" s="41">
        <v>1</v>
      </c>
      <c r="J20" s="11">
        <f t="shared" si="0"/>
        <v>0</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2</v>
      </c>
      <c r="I21" s="41">
        <v>0</v>
      </c>
      <c r="J21" s="11">
        <f t="shared" si="0"/>
        <v>0</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1</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42">
        <v>5</v>
      </c>
      <c r="I24" s="42">
        <v>0</v>
      </c>
      <c r="J24" s="11">
        <f t="shared" ref="J24:J28" si="1">IF(AND(H$9=FALSE,$H$10=H24),I24,0)</f>
        <v>0</v>
      </c>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42">
        <v>4</v>
      </c>
      <c r="I25" s="42">
        <v>0</v>
      </c>
      <c r="J25" s="11">
        <f t="shared" si="1"/>
        <v>0</v>
      </c>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42">
        <v>3</v>
      </c>
      <c r="I26" s="42">
        <v>0</v>
      </c>
      <c r="J26" s="11">
        <f t="shared" si="1"/>
        <v>0</v>
      </c>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42">
        <v>2</v>
      </c>
      <c r="I27" s="42">
        <v>0</v>
      </c>
      <c r="J27" s="11">
        <f t="shared" si="1"/>
        <v>0</v>
      </c>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42">
        <v>1</v>
      </c>
      <c r="I28" s="42">
        <v>0</v>
      </c>
      <c r="J28" s="11">
        <f t="shared" si="1"/>
        <v>0</v>
      </c>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5">
    <mergeCell ref="B12:E12"/>
    <mergeCell ref="B13:E16"/>
    <mergeCell ref="A1:F1"/>
    <mergeCell ref="A2:F2"/>
    <mergeCell ref="A3:F3"/>
    <mergeCell ref="A4:B4"/>
    <mergeCell ref="A5:B5"/>
    <mergeCell ref="A6:B6"/>
    <mergeCell ref="A7:B7"/>
    <mergeCell ref="B8:E8"/>
    <mergeCell ref="B9:E9"/>
    <mergeCell ref="B10:C10"/>
    <mergeCell ref="D10:E10"/>
    <mergeCell ref="B11:C11"/>
    <mergeCell ref="D11:E11"/>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sqref="A1:F1"/>
    </sheetView>
  </sheetViews>
  <sheetFormatPr defaultColWidth="14.42578125" defaultRowHeight="15" customHeight="1"/>
  <cols>
    <col min="1" max="1" width="21.28515625" customWidth="1"/>
    <col min="2" max="2" width="18.5703125" customWidth="1"/>
    <col min="3" max="3" width="27" customWidth="1"/>
    <col min="4" max="4" width="48.85546875" customWidth="1"/>
    <col min="5" max="5" width="43.140625" customWidth="1"/>
    <col min="6" max="6" width="42.28515625" customWidth="1"/>
    <col min="7" max="7" width="92.7109375" customWidth="1"/>
    <col min="8" max="10" width="9.140625" hidden="1" customWidth="1"/>
    <col min="11" max="26" width="9.140625" customWidth="1"/>
  </cols>
  <sheetData>
    <row r="1" spans="1:26">
      <c r="A1" s="64" t="s">
        <v>14</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60</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61</v>
      </c>
      <c r="B3" s="53"/>
      <c r="C3" s="53"/>
      <c r="D3" s="53"/>
      <c r="E3" s="53"/>
      <c r="F3" s="53"/>
      <c r="G3" s="11"/>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150">
      <c r="A5" s="68" t="s">
        <v>62</v>
      </c>
      <c r="B5" s="55"/>
      <c r="C5" s="30" t="s">
        <v>49</v>
      </c>
      <c r="D5" s="32" t="s">
        <v>63</v>
      </c>
      <c r="E5" s="32" t="s">
        <v>64</v>
      </c>
      <c r="F5" s="32" t="s">
        <v>65</v>
      </c>
      <c r="G5" s="36" t="s">
        <v>66</v>
      </c>
      <c r="H5" s="33">
        <f>VLOOKUP(C5,'Reference Sheet'!$A$1:$B$3,2)</f>
        <v>1</v>
      </c>
      <c r="I5" s="33"/>
      <c r="J5" s="34"/>
      <c r="K5" s="34"/>
      <c r="L5" s="34"/>
      <c r="M5" s="34"/>
      <c r="N5" s="34"/>
      <c r="O5" s="34"/>
      <c r="P5" s="34"/>
      <c r="Q5" s="34"/>
      <c r="R5" s="34"/>
      <c r="S5" s="34"/>
      <c r="T5" s="34"/>
      <c r="U5" s="34"/>
      <c r="V5" s="34"/>
      <c r="W5" s="34"/>
      <c r="X5" s="34"/>
      <c r="Y5" s="34"/>
      <c r="Z5" s="34"/>
    </row>
    <row r="6" spans="1:26" ht="150">
      <c r="A6" s="69" t="s">
        <v>67</v>
      </c>
      <c r="B6" s="55"/>
      <c r="C6" s="30" t="s">
        <v>49</v>
      </c>
      <c r="D6" s="32" t="s">
        <v>68</v>
      </c>
      <c r="E6" s="35" t="s">
        <v>69</v>
      </c>
      <c r="F6" s="32" t="s">
        <v>70</v>
      </c>
      <c r="G6" s="36" t="s">
        <v>71</v>
      </c>
      <c r="H6" s="33">
        <f>VLOOKUP(C6,'Reference Sheet'!$A$1:$B$3,2)</f>
        <v>1</v>
      </c>
      <c r="I6" s="33"/>
      <c r="J6" s="34"/>
      <c r="K6" s="34"/>
      <c r="L6" s="34"/>
      <c r="M6" s="34"/>
      <c r="N6" s="34"/>
      <c r="O6" s="34"/>
      <c r="P6" s="34"/>
      <c r="Q6" s="34"/>
      <c r="R6" s="34"/>
      <c r="S6" s="34"/>
      <c r="T6" s="34"/>
      <c r="U6" s="34"/>
      <c r="V6" s="34"/>
      <c r="W6" s="34"/>
      <c r="X6" s="34"/>
      <c r="Y6" s="34"/>
      <c r="Z6" s="34"/>
    </row>
    <row r="7" spans="1:26" ht="135">
      <c r="A7" s="69" t="s">
        <v>72</v>
      </c>
      <c r="B7" s="55"/>
      <c r="C7" s="30" t="s">
        <v>40</v>
      </c>
      <c r="D7" s="31" t="s">
        <v>73</v>
      </c>
      <c r="E7" s="32" t="s">
        <v>74</v>
      </c>
      <c r="F7" s="32" t="s">
        <v>75</v>
      </c>
      <c r="G7" s="32"/>
      <c r="H7" s="33">
        <f>VLOOKUP(C7,'Reference Sheet'!$A$1:$B$3,2)</f>
        <v>2</v>
      </c>
      <c r="I7" s="33"/>
      <c r="J7" s="34"/>
      <c r="K7" s="34"/>
      <c r="L7" s="34"/>
      <c r="M7" s="34"/>
      <c r="N7" s="34"/>
      <c r="O7" s="34"/>
      <c r="P7" s="34"/>
      <c r="Q7" s="34"/>
      <c r="R7" s="34"/>
      <c r="S7" s="34"/>
      <c r="T7" s="34"/>
      <c r="U7" s="34"/>
      <c r="V7" s="34"/>
      <c r="W7" s="34"/>
      <c r="X7" s="34"/>
      <c r="Y7" s="34"/>
      <c r="Z7" s="34"/>
    </row>
    <row r="8" spans="1:26" ht="225">
      <c r="A8" s="68" t="s">
        <v>76</v>
      </c>
      <c r="B8" s="55"/>
      <c r="C8" s="30" t="s">
        <v>40</v>
      </c>
      <c r="D8" s="31" t="s">
        <v>77</v>
      </c>
      <c r="E8" s="32" t="s">
        <v>78</v>
      </c>
      <c r="F8" s="32" t="s">
        <v>79</v>
      </c>
      <c r="G8" s="36" t="s">
        <v>80</v>
      </c>
      <c r="H8" s="37">
        <f>VLOOKUP(C8,'Reference Sheet'!$A$1:$B$3,2)</f>
        <v>2</v>
      </c>
      <c r="I8" s="37"/>
      <c r="J8" s="37"/>
      <c r="K8" s="37"/>
      <c r="L8" s="37"/>
      <c r="M8" s="37"/>
      <c r="N8" s="37"/>
      <c r="O8" s="37"/>
      <c r="P8" s="37"/>
      <c r="Q8" s="37"/>
      <c r="R8" s="37"/>
      <c r="S8" s="37"/>
      <c r="T8" s="37"/>
      <c r="U8" s="37"/>
      <c r="V8" s="37"/>
      <c r="W8" s="37"/>
      <c r="X8" s="37"/>
      <c r="Y8" s="37"/>
      <c r="Z8" s="37"/>
    </row>
    <row r="9" spans="1:26" ht="20.25" customHeight="1">
      <c r="A9" s="11"/>
      <c r="B9" s="70" t="s">
        <v>81</v>
      </c>
      <c r="C9" s="71"/>
      <c r="D9" s="71"/>
      <c r="E9" s="71"/>
      <c r="F9" s="37"/>
      <c r="G9" s="37"/>
      <c r="H9" s="37"/>
      <c r="I9" s="37"/>
      <c r="J9" s="37"/>
      <c r="K9" s="37"/>
      <c r="L9" s="37"/>
      <c r="M9" s="37"/>
      <c r="N9" s="37"/>
      <c r="O9" s="37"/>
      <c r="P9" s="37"/>
      <c r="Q9" s="37"/>
      <c r="R9" s="37"/>
      <c r="S9" s="37"/>
      <c r="T9" s="37"/>
      <c r="U9" s="37"/>
      <c r="V9" s="37"/>
      <c r="W9" s="37"/>
      <c r="X9" s="37"/>
      <c r="Y9" s="37"/>
      <c r="Z9" s="37"/>
    </row>
    <row r="10" spans="1:26">
      <c r="A10" s="38"/>
      <c r="B10" s="60" t="s">
        <v>82</v>
      </c>
      <c r="C10" s="61"/>
      <c r="D10" s="61"/>
      <c r="E10" s="62"/>
      <c r="F10" s="11"/>
      <c r="G10" s="11"/>
      <c r="H10" s="11" t="b">
        <f>IF(OR(H5=0, H6=0, H7=0, H8=0), FALSE, TRUE)</f>
        <v>1</v>
      </c>
      <c r="I10" s="11"/>
      <c r="J10" s="11"/>
      <c r="K10" s="11"/>
      <c r="L10" s="11"/>
      <c r="M10" s="11"/>
      <c r="N10" s="11"/>
      <c r="O10" s="11"/>
      <c r="P10" s="11"/>
      <c r="Q10" s="11"/>
      <c r="R10" s="11"/>
      <c r="S10" s="11"/>
      <c r="T10" s="11"/>
      <c r="U10" s="11"/>
      <c r="V10" s="11"/>
      <c r="W10" s="11"/>
      <c r="X10" s="11"/>
      <c r="Y10" s="11"/>
      <c r="Z10" s="11"/>
    </row>
    <row r="11" spans="1:26" ht="57" customHeight="1">
      <c r="A11" s="38"/>
      <c r="B11" s="72" t="s">
        <v>56</v>
      </c>
      <c r="C11" s="53"/>
      <c r="D11" s="73">
        <f>IFERROR(H11,"")</f>
        <v>6</v>
      </c>
      <c r="E11" s="53"/>
      <c r="F11" s="11"/>
      <c r="G11" s="11"/>
      <c r="H11" s="11">
        <f>SUM(H5:H8)</f>
        <v>6</v>
      </c>
      <c r="I11" s="11"/>
      <c r="J11" s="11"/>
      <c r="K11" s="11"/>
      <c r="L11" s="11"/>
      <c r="M11" s="11"/>
      <c r="N11" s="11"/>
      <c r="O11" s="11"/>
      <c r="P11" s="11"/>
      <c r="Q11" s="11"/>
      <c r="R11" s="11"/>
      <c r="S11" s="11"/>
      <c r="T11" s="11"/>
      <c r="U11" s="11"/>
      <c r="V11" s="11"/>
      <c r="W11" s="11"/>
      <c r="X11" s="11"/>
      <c r="Y11" s="11"/>
      <c r="Z11" s="11"/>
    </row>
    <row r="12" spans="1:26" ht="85.5" customHeight="1">
      <c r="A12" s="38"/>
      <c r="B12" s="72" t="s">
        <v>57</v>
      </c>
      <c r="C12" s="53"/>
      <c r="D12" s="74" t="str">
        <f>IFERROR(VLOOKUP(H12,'Reference Sheet'!$A$18:$B$20,2,FALSE),"")</f>
        <v>1: Partially meets expectations</v>
      </c>
      <c r="E12" s="62"/>
      <c r="F12" s="34"/>
      <c r="G12" s="34"/>
      <c r="H12" s="34">
        <f>SUM(J17:J31)</f>
        <v>1</v>
      </c>
      <c r="I12" s="34"/>
      <c r="J12" s="34"/>
      <c r="K12" s="34"/>
      <c r="L12" s="34"/>
      <c r="M12" s="34"/>
      <c r="N12" s="34"/>
      <c r="O12" s="34"/>
      <c r="P12" s="34"/>
      <c r="Q12" s="34"/>
      <c r="R12" s="34"/>
      <c r="S12" s="34"/>
      <c r="T12" s="34"/>
      <c r="U12" s="34"/>
      <c r="V12" s="34"/>
      <c r="W12" s="34"/>
      <c r="X12" s="34"/>
      <c r="Y12" s="34"/>
      <c r="Z12" s="34"/>
    </row>
    <row r="13" spans="1:26">
      <c r="A13" s="11"/>
      <c r="B13" s="60" t="s">
        <v>83</v>
      </c>
      <c r="C13" s="61"/>
      <c r="D13" s="61"/>
      <c r="E13" s="62"/>
      <c r="F13" s="11"/>
      <c r="G13" s="11"/>
      <c r="H13" s="11"/>
      <c r="I13" s="11"/>
      <c r="J13" s="11"/>
      <c r="K13" s="11"/>
      <c r="L13" s="11"/>
      <c r="M13" s="11"/>
      <c r="N13" s="11"/>
      <c r="O13" s="11"/>
      <c r="P13" s="11"/>
      <c r="Q13" s="11"/>
      <c r="R13" s="11"/>
      <c r="S13" s="11"/>
      <c r="T13" s="11"/>
      <c r="U13" s="11"/>
      <c r="V13" s="11"/>
      <c r="W13" s="11"/>
      <c r="X13" s="11"/>
      <c r="Y13" s="11"/>
      <c r="Z13" s="11"/>
    </row>
    <row r="14" spans="1:26">
      <c r="A14" s="11"/>
      <c r="B14" s="63" t="s">
        <v>84</v>
      </c>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11"/>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c r="A16" s="33"/>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c r="A17" s="11"/>
      <c r="B17" s="53"/>
      <c r="C17" s="53"/>
      <c r="D17" s="53"/>
      <c r="E17" s="53"/>
      <c r="F17" s="11"/>
      <c r="G17" s="11"/>
      <c r="H17" s="41">
        <v>8</v>
      </c>
      <c r="I17" s="41">
        <v>2</v>
      </c>
      <c r="J17" s="11">
        <f t="shared" ref="J17:J24" si="0">IF(AND(H$10=TRUE,$H$11=H17),I17,0)</f>
        <v>0</v>
      </c>
      <c r="K17" s="11"/>
      <c r="L17" s="11"/>
      <c r="M17" s="11"/>
      <c r="N17" s="11"/>
      <c r="O17" s="11"/>
      <c r="P17" s="11"/>
      <c r="Q17" s="11"/>
      <c r="R17" s="11"/>
      <c r="S17" s="11"/>
      <c r="T17" s="11"/>
      <c r="U17" s="11"/>
      <c r="V17" s="11"/>
      <c r="W17" s="11"/>
      <c r="X17" s="11"/>
      <c r="Y17" s="11"/>
      <c r="Z17" s="11"/>
    </row>
    <row r="18" spans="1:26">
      <c r="A18" s="11"/>
      <c r="B18" s="11"/>
      <c r="C18" s="11"/>
      <c r="D18" s="39"/>
      <c r="E18" s="11"/>
      <c r="F18" s="34"/>
      <c r="G18" s="34"/>
      <c r="H18" s="40">
        <v>7</v>
      </c>
      <c r="I18" s="40">
        <v>2</v>
      </c>
      <c r="J18" s="34">
        <f t="shared" si="0"/>
        <v>0</v>
      </c>
      <c r="K18" s="34"/>
      <c r="L18" s="34"/>
      <c r="M18" s="34"/>
      <c r="N18" s="34"/>
      <c r="O18" s="34"/>
      <c r="P18" s="34"/>
      <c r="Q18" s="34"/>
      <c r="R18" s="34"/>
      <c r="S18" s="34"/>
      <c r="T18" s="34"/>
      <c r="U18" s="34"/>
      <c r="V18" s="34"/>
      <c r="W18" s="34"/>
      <c r="X18" s="34"/>
      <c r="Y18" s="34"/>
      <c r="Z18" s="34"/>
    </row>
    <row r="19" spans="1:26">
      <c r="A19" s="11"/>
      <c r="B19" s="11"/>
      <c r="C19" s="11"/>
      <c r="D19" s="39"/>
      <c r="E19" s="11"/>
      <c r="F19" s="11"/>
      <c r="G19" s="11"/>
      <c r="H19" s="41">
        <v>6</v>
      </c>
      <c r="I19" s="41">
        <v>1</v>
      </c>
      <c r="J19" s="11">
        <f t="shared" si="0"/>
        <v>1</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5</v>
      </c>
      <c r="I20" s="41">
        <v>1</v>
      </c>
      <c r="J20" s="11">
        <f t="shared" si="0"/>
        <v>0</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4</v>
      </c>
      <c r="I21" s="41">
        <v>1</v>
      </c>
      <c r="J21" s="11">
        <f t="shared" si="0"/>
        <v>0</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3</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41">
        <v>2</v>
      </c>
      <c r="I23" s="41">
        <v>0</v>
      </c>
      <c r="J23" s="11">
        <f t="shared" si="0"/>
        <v>0</v>
      </c>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41">
        <v>1</v>
      </c>
      <c r="I24" s="41">
        <v>0</v>
      </c>
      <c r="J24" s="11">
        <f t="shared" si="0"/>
        <v>0</v>
      </c>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42">
        <v>6</v>
      </c>
      <c r="I26" s="42">
        <v>0</v>
      </c>
      <c r="J26" s="11">
        <f t="shared" ref="J26:J31" si="1">IF(AND(H$10=FALSE,$H$11=H26),I26,0)</f>
        <v>0</v>
      </c>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42">
        <v>5</v>
      </c>
      <c r="I27" s="42">
        <v>0</v>
      </c>
      <c r="J27" s="11">
        <f t="shared" si="1"/>
        <v>0</v>
      </c>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42">
        <v>4</v>
      </c>
      <c r="I28" s="42">
        <v>0</v>
      </c>
      <c r="J28" s="11">
        <f t="shared" si="1"/>
        <v>0</v>
      </c>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42">
        <v>3</v>
      </c>
      <c r="I29" s="42">
        <v>0</v>
      </c>
      <c r="J29" s="11">
        <f t="shared" si="1"/>
        <v>0</v>
      </c>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42">
        <v>2</v>
      </c>
      <c r="I30" s="42">
        <v>0</v>
      </c>
      <c r="J30" s="11">
        <f t="shared" si="1"/>
        <v>0</v>
      </c>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42">
        <v>1</v>
      </c>
      <c r="I31" s="42">
        <v>0</v>
      </c>
      <c r="J31" s="11">
        <f t="shared" si="1"/>
        <v>0</v>
      </c>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10" workbookViewId="0">
      <selection sqref="A1:F1"/>
    </sheetView>
  </sheetViews>
  <sheetFormatPr defaultColWidth="14.42578125" defaultRowHeight="15" customHeight="1"/>
  <cols>
    <col min="1" max="1" width="21.28515625" customWidth="1"/>
    <col min="2" max="2" width="18.5703125" customWidth="1"/>
    <col min="3" max="3" width="27" customWidth="1"/>
    <col min="4" max="4" width="48.85546875" customWidth="1"/>
    <col min="5" max="5" width="43.140625" customWidth="1"/>
    <col min="6" max="6" width="42.28515625" customWidth="1"/>
    <col min="7" max="7" width="98.5703125" customWidth="1"/>
    <col min="8" max="10" width="9.140625" hidden="1" customWidth="1"/>
    <col min="11" max="26" width="9.140625" customWidth="1"/>
  </cols>
  <sheetData>
    <row r="1" spans="1:26">
      <c r="A1" s="64" t="s">
        <v>14</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85</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86</v>
      </c>
      <c r="B3" s="53"/>
      <c r="C3" s="53"/>
      <c r="D3" s="53"/>
      <c r="E3" s="53"/>
      <c r="F3" s="53"/>
      <c r="G3" s="43" t="s">
        <v>87</v>
      </c>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195">
      <c r="A5" s="68" t="s">
        <v>88</v>
      </c>
      <c r="B5" s="55"/>
      <c r="C5" s="30" t="s">
        <v>40</v>
      </c>
      <c r="D5" s="32" t="s">
        <v>89</v>
      </c>
      <c r="E5" s="36" t="s">
        <v>90</v>
      </c>
      <c r="F5" s="32" t="s">
        <v>91</v>
      </c>
      <c r="G5" s="36" t="s">
        <v>92</v>
      </c>
      <c r="H5" s="33">
        <f>VLOOKUP(C5,'Reference Sheet'!$A$1:$B$3,2)</f>
        <v>2</v>
      </c>
      <c r="I5" s="33"/>
      <c r="J5" s="34"/>
      <c r="K5" s="34"/>
      <c r="L5" s="34"/>
      <c r="M5" s="34"/>
      <c r="N5" s="34"/>
      <c r="O5" s="34"/>
      <c r="P5" s="34"/>
      <c r="Q5" s="34"/>
      <c r="R5" s="34"/>
      <c r="S5" s="34"/>
      <c r="T5" s="34"/>
      <c r="U5" s="34"/>
      <c r="V5" s="34"/>
      <c r="W5" s="34"/>
      <c r="X5" s="34"/>
      <c r="Y5" s="34"/>
      <c r="Z5" s="34"/>
    </row>
    <row r="6" spans="1:26" ht="210">
      <c r="A6" s="69" t="s">
        <v>93</v>
      </c>
      <c r="B6" s="55"/>
      <c r="C6" s="30" t="s">
        <v>40</v>
      </c>
      <c r="D6" s="32" t="s">
        <v>94</v>
      </c>
      <c r="E6" s="36" t="s">
        <v>95</v>
      </c>
      <c r="F6" s="32" t="s">
        <v>96</v>
      </c>
      <c r="G6" s="36" t="s">
        <v>97</v>
      </c>
      <c r="H6" s="33">
        <f>VLOOKUP(C6,'Reference Sheet'!$A$1:$B$3,2)</f>
        <v>2</v>
      </c>
      <c r="I6" s="33"/>
      <c r="J6" s="34"/>
      <c r="K6" s="34"/>
      <c r="L6" s="34"/>
      <c r="M6" s="34"/>
      <c r="N6" s="34"/>
      <c r="O6" s="34"/>
      <c r="P6" s="34"/>
      <c r="Q6" s="34"/>
      <c r="R6" s="34"/>
      <c r="S6" s="34"/>
      <c r="T6" s="34"/>
      <c r="U6" s="34"/>
      <c r="V6" s="34"/>
      <c r="W6" s="34"/>
      <c r="X6" s="34"/>
      <c r="Y6" s="34"/>
      <c r="Z6" s="34"/>
    </row>
    <row r="7" spans="1:26" ht="180">
      <c r="A7" s="69" t="s">
        <v>98</v>
      </c>
      <c r="B7" s="55"/>
      <c r="C7" s="30" t="s">
        <v>49</v>
      </c>
      <c r="D7" s="32" t="s">
        <v>99</v>
      </c>
      <c r="E7" s="36" t="s">
        <v>100</v>
      </c>
      <c r="F7" s="32" t="s">
        <v>101</v>
      </c>
      <c r="G7" s="32"/>
      <c r="H7" s="33">
        <f>VLOOKUP(C7,'Reference Sheet'!$A$1:$B$3,2)</f>
        <v>1</v>
      </c>
      <c r="I7" s="33"/>
      <c r="J7" s="34"/>
      <c r="K7" s="34"/>
      <c r="L7" s="34"/>
      <c r="M7" s="34"/>
      <c r="N7" s="34"/>
      <c r="O7" s="34"/>
      <c r="P7" s="34"/>
      <c r="Q7" s="34"/>
      <c r="R7" s="34"/>
      <c r="S7" s="34"/>
      <c r="T7" s="34"/>
      <c r="U7" s="34"/>
      <c r="V7" s="34"/>
      <c r="W7" s="34"/>
      <c r="X7" s="34"/>
      <c r="Y7" s="34"/>
      <c r="Z7" s="34"/>
    </row>
    <row r="8" spans="1:26" ht="225" customHeight="1">
      <c r="A8" s="68" t="s">
        <v>102</v>
      </c>
      <c r="B8" s="55"/>
      <c r="C8" s="30" t="s">
        <v>49</v>
      </c>
      <c r="D8" s="32" t="s">
        <v>103</v>
      </c>
      <c r="E8" s="32" t="s">
        <v>104</v>
      </c>
      <c r="F8" s="32" t="s">
        <v>105</v>
      </c>
      <c r="G8" s="44"/>
      <c r="H8" s="37">
        <f>VLOOKUP(C8,'Reference Sheet'!$A$1:$B$3,2)</f>
        <v>1</v>
      </c>
      <c r="I8" s="37"/>
      <c r="J8" s="37"/>
      <c r="K8" s="37"/>
      <c r="L8" s="37"/>
      <c r="M8" s="37"/>
      <c r="N8" s="37"/>
      <c r="O8" s="37"/>
      <c r="P8" s="37"/>
      <c r="Q8" s="37"/>
      <c r="R8" s="37"/>
      <c r="S8" s="37"/>
      <c r="T8" s="37"/>
      <c r="U8" s="37"/>
      <c r="V8" s="37"/>
      <c r="W8" s="37"/>
      <c r="X8" s="37"/>
      <c r="Y8" s="37"/>
      <c r="Z8" s="37"/>
    </row>
    <row r="9" spans="1:26" ht="20.25" customHeight="1">
      <c r="A9" s="11"/>
      <c r="B9" s="70" t="s">
        <v>81</v>
      </c>
      <c r="C9" s="71"/>
      <c r="D9" s="71"/>
      <c r="E9" s="71"/>
      <c r="F9" s="37"/>
      <c r="G9" s="37"/>
      <c r="H9" s="37"/>
      <c r="I9" s="37"/>
      <c r="J9" s="37"/>
      <c r="K9" s="37"/>
      <c r="L9" s="37"/>
      <c r="M9" s="37"/>
      <c r="N9" s="37"/>
      <c r="O9" s="37"/>
      <c r="P9" s="37"/>
      <c r="Q9" s="37"/>
      <c r="R9" s="37"/>
      <c r="S9" s="37"/>
      <c r="T9" s="37"/>
      <c r="U9" s="37"/>
      <c r="V9" s="37"/>
      <c r="W9" s="37"/>
      <c r="X9" s="37"/>
      <c r="Y9" s="37"/>
      <c r="Z9" s="37"/>
    </row>
    <row r="10" spans="1:26">
      <c r="A10" s="38"/>
      <c r="B10" s="60" t="s">
        <v>106</v>
      </c>
      <c r="C10" s="61"/>
      <c r="D10" s="61"/>
      <c r="E10" s="62"/>
      <c r="F10" s="11"/>
      <c r="G10" s="11"/>
      <c r="H10" s="11" t="b">
        <f>IF(OR(H5=0, H6=0, H7=0, H8=0), FALSE, TRUE)</f>
        <v>1</v>
      </c>
      <c r="I10" s="11"/>
      <c r="J10" s="11"/>
      <c r="K10" s="11"/>
      <c r="L10" s="11"/>
      <c r="M10" s="11"/>
      <c r="N10" s="11"/>
      <c r="O10" s="11"/>
      <c r="P10" s="11"/>
      <c r="Q10" s="11"/>
      <c r="R10" s="11"/>
      <c r="S10" s="11"/>
      <c r="T10" s="11"/>
      <c r="U10" s="11"/>
      <c r="V10" s="11"/>
      <c r="W10" s="11"/>
      <c r="X10" s="11"/>
      <c r="Y10" s="11"/>
      <c r="Z10" s="11"/>
    </row>
    <row r="11" spans="1:26" ht="57" customHeight="1">
      <c r="A11" s="38"/>
      <c r="B11" s="72" t="s">
        <v>56</v>
      </c>
      <c r="C11" s="53"/>
      <c r="D11" s="73">
        <f>IFERROR(H11,"")</f>
        <v>6</v>
      </c>
      <c r="E11" s="53"/>
      <c r="F11" s="11"/>
      <c r="G11" s="11"/>
      <c r="H11" s="11">
        <f>SUM(H5:H8)</f>
        <v>6</v>
      </c>
      <c r="I11" s="11"/>
      <c r="J11" s="11"/>
      <c r="K11" s="11"/>
      <c r="L11" s="11"/>
      <c r="M11" s="11"/>
      <c r="N11" s="11"/>
      <c r="O11" s="11"/>
      <c r="P11" s="11"/>
      <c r="Q11" s="11"/>
      <c r="R11" s="11"/>
      <c r="S11" s="11"/>
      <c r="T11" s="11"/>
      <c r="U11" s="11"/>
      <c r="V11" s="11"/>
      <c r="W11" s="11"/>
      <c r="X11" s="11"/>
      <c r="Y11" s="11"/>
      <c r="Z11" s="11"/>
    </row>
    <row r="12" spans="1:26" ht="85.5" customHeight="1">
      <c r="A12" s="38"/>
      <c r="B12" s="72" t="s">
        <v>57</v>
      </c>
      <c r="C12" s="53"/>
      <c r="D12" s="74" t="str">
        <f>IFERROR(VLOOKUP(H12,'Reference Sheet'!$A$18:$B$20,2,FALSE),"")</f>
        <v>1: Partially meets expectations</v>
      </c>
      <c r="E12" s="62"/>
      <c r="F12" s="34"/>
      <c r="G12" s="34"/>
      <c r="H12" s="34">
        <f>SUM(J17:J31)</f>
        <v>1</v>
      </c>
      <c r="I12" s="34"/>
      <c r="J12" s="34"/>
      <c r="K12" s="34"/>
      <c r="L12" s="34"/>
      <c r="M12" s="34"/>
      <c r="N12" s="34"/>
      <c r="O12" s="34"/>
      <c r="P12" s="34"/>
      <c r="Q12" s="34"/>
      <c r="R12" s="34"/>
      <c r="S12" s="34"/>
      <c r="T12" s="34"/>
      <c r="U12" s="34"/>
      <c r="V12" s="34"/>
      <c r="W12" s="34"/>
      <c r="X12" s="34"/>
      <c r="Y12" s="34"/>
      <c r="Z12" s="34"/>
    </row>
    <row r="13" spans="1:26">
      <c r="A13" s="11"/>
      <c r="B13" s="60" t="s">
        <v>107</v>
      </c>
      <c r="C13" s="61"/>
      <c r="D13" s="61"/>
      <c r="E13" s="62"/>
      <c r="F13" s="11"/>
      <c r="G13" s="11"/>
      <c r="H13" s="11"/>
      <c r="I13" s="11"/>
      <c r="J13" s="11"/>
      <c r="K13" s="11"/>
      <c r="L13" s="11"/>
      <c r="M13" s="11"/>
      <c r="N13" s="11"/>
      <c r="O13" s="11"/>
      <c r="P13" s="11"/>
      <c r="Q13" s="11"/>
      <c r="R13" s="11"/>
      <c r="S13" s="11"/>
      <c r="T13" s="11"/>
      <c r="U13" s="11"/>
      <c r="V13" s="11"/>
      <c r="W13" s="11"/>
      <c r="X13" s="11"/>
      <c r="Y13" s="11"/>
      <c r="Z13" s="11"/>
    </row>
    <row r="14" spans="1:26">
      <c r="A14" s="11"/>
      <c r="B14" s="63" t="s">
        <v>108</v>
      </c>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11"/>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c r="A16" s="33"/>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c r="A17" s="11"/>
      <c r="B17" s="53"/>
      <c r="C17" s="53"/>
      <c r="D17" s="53"/>
      <c r="E17" s="53"/>
      <c r="F17" s="11"/>
      <c r="G17" s="11"/>
      <c r="H17" s="41">
        <v>8</v>
      </c>
      <c r="I17" s="41">
        <v>2</v>
      </c>
      <c r="J17" s="11">
        <f t="shared" ref="J17:J24" si="0">IF(AND(H$10=TRUE,$H$11=H17),I17,0)</f>
        <v>0</v>
      </c>
      <c r="K17" s="11"/>
      <c r="L17" s="11"/>
      <c r="M17" s="11"/>
      <c r="N17" s="11"/>
      <c r="O17" s="11"/>
      <c r="P17" s="11"/>
      <c r="Q17" s="11"/>
      <c r="R17" s="11"/>
      <c r="S17" s="11"/>
      <c r="T17" s="11"/>
      <c r="U17" s="11"/>
      <c r="V17" s="11"/>
      <c r="W17" s="11"/>
      <c r="X17" s="11"/>
      <c r="Y17" s="11"/>
      <c r="Z17" s="11"/>
    </row>
    <row r="18" spans="1:26">
      <c r="A18" s="11"/>
      <c r="B18" s="11"/>
      <c r="C18" s="11"/>
      <c r="D18" s="39"/>
      <c r="E18" s="11"/>
      <c r="F18" s="34"/>
      <c r="G18" s="34"/>
      <c r="H18" s="40">
        <v>7</v>
      </c>
      <c r="I18" s="40">
        <v>2</v>
      </c>
      <c r="J18" s="34">
        <f t="shared" si="0"/>
        <v>0</v>
      </c>
      <c r="K18" s="34"/>
      <c r="L18" s="34"/>
      <c r="M18" s="34"/>
      <c r="N18" s="34"/>
      <c r="O18" s="34"/>
      <c r="P18" s="34"/>
      <c r="Q18" s="34"/>
      <c r="R18" s="34"/>
      <c r="S18" s="34"/>
      <c r="T18" s="34"/>
      <c r="U18" s="34"/>
      <c r="V18" s="34"/>
      <c r="W18" s="34"/>
      <c r="X18" s="34"/>
      <c r="Y18" s="34"/>
      <c r="Z18" s="34"/>
    </row>
    <row r="19" spans="1:26">
      <c r="A19" s="11"/>
      <c r="B19" s="11"/>
      <c r="C19" s="11"/>
      <c r="D19" s="39"/>
      <c r="E19" s="11"/>
      <c r="F19" s="11"/>
      <c r="G19" s="11"/>
      <c r="H19" s="41">
        <v>6</v>
      </c>
      <c r="I19" s="41">
        <v>1</v>
      </c>
      <c r="J19" s="11">
        <f t="shared" si="0"/>
        <v>1</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5</v>
      </c>
      <c r="I20" s="41">
        <v>1</v>
      </c>
      <c r="J20" s="11">
        <f t="shared" si="0"/>
        <v>0</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4</v>
      </c>
      <c r="I21" s="41">
        <v>1</v>
      </c>
      <c r="J21" s="11">
        <f t="shared" si="0"/>
        <v>0</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3</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41">
        <v>2</v>
      </c>
      <c r="I23" s="41">
        <v>0</v>
      </c>
      <c r="J23" s="11">
        <f t="shared" si="0"/>
        <v>0</v>
      </c>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41">
        <v>1</v>
      </c>
      <c r="I24" s="41">
        <v>0</v>
      </c>
      <c r="J24" s="11">
        <f t="shared" si="0"/>
        <v>0</v>
      </c>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42">
        <v>6</v>
      </c>
      <c r="I26" s="42">
        <v>0</v>
      </c>
      <c r="J26" s="11">
        <f t="shared" ref="J26:J31" si="1">IF(AND(H$10=FALSE,$H$11=H26),I26,0)</f>
        <v>0</v>
      </c>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42">
        <v>5</v>
      </c>
      <c r="I27" s="42">
        <v>0</v>
      </c>
      <c r="J27" s="11">
        <f t="shared" si="1"/>
        <v>0</v>
      </c>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42">
        <v>4</v>
      </c>
      <c r="I28" s="42">
        <v>0</v>
      </c>
      <c r="J28" s="11">
        <f t="shared" si="1"/>
        <v>0</v>
      </c>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42">
        <v>3</v>
      </c>
      <c r="I29" s="42">
        <v>0</v>
      </c>
      <c r="J29" s="11">
        <f t="shared" si="1"/>
        <v>0</v>
      </c>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42">
        <v>2</v>
      </c>
      <c r="I30" s="42">
        <v>0</v>
      </c>
      <c r="J30" s="11">
        <f t="shared" si="1"/>
        <v>0</v>
      </c>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42">
        <v>1</v>
      </c>
      <c r="I31" s="42">
        <v>0</v>
      </c>
      <c r="J31" s="11">
        <f t="shared" si="1"/>
        <v>0</v>
      </c>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hyperlinks>
    <hyperlink ref="G3" r:id="rId1" location="heading=h.u6idacaj0pwi"/>
  </hyperlinks>
  <pageMargins left="0.7" right="0.7" top="0.75" bottom="0.75" header="0" footer="0"/>
  <pageSetup orientation="portrait"/>
  <legacyDrawing r:id="rId2"/>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zoomScale="80" zoomScaleNormal="80" workbookViewId="0">
      <selection activeCell="B14" sqref="B14:E17"/>
    </sheetView>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79.28515625" customWidth="1"/>
    <col min="8" max="10" width="9.140625" hidden="1" customWidth="1"/>
    <col min="11" max="26" width="9.140625" customWidth="1"/>
  </cols>
  <sheetData>
    <row r="1" spans="1:26">
      <c r="A1" s="64" t="s">
        <v>109</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110</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111</v>
      </c>
      <c r="B3" s="53"/>
      <c r="C3" s="53"/>
      <c r="D3" s="53"/>
      <c r="E3" s="53"/>
      <c r="F3" s="53"/>
      <c r="G3" s="11"/>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150" customHeight="1">
      <c r="A5" s="68" t="s">
        <v>112</v>
      </c>
      <c r="B5" s="55"/>
      <c r="C5" s="30" t="s">
        <v>49</v>
      </c>
      <c r="D5" s="32" t="s">
        <v>113</v>
      </c>
      <c r="E5" s="32" t="s">
        <v>114</v>
      </c>
      <c r="F5" s="32" t="s">
        <v>115</v>
      </c>
      <c r="G5" s="36" t="s">
        <v>116</v>
      </c>
      <c r="H5" s="33">
        <f>VLOOKUP(C5,'Reference Sheet'!$A$1:$B$3,2)</f>
        <v>1</v>
      </c>
      <c r="I5" s="33"/>
      <c r="J5" s="34"/>
      <c r="K5" s="34"/>
      <c r="L5" s="34"/>
      <c r="M5" s="34"/>
      <c r="N5" s="34"/>
      <c r="O5" s="34"/>
      <c r="P5" s="34"/>
      <c r="Q5" s="34"/>
      <c r="R5" s="34"/>
      <c r="S5" s="34"/>
      <c r="T5" s="34"/>
      <c r="U5" s="34"/>
      <c r="V5" s="34"/>
      <c r="W5" s="34"/>
      <c r="X5" s="34"/>
      <c r="Y5" s="34"/>
      <c r="Z5" s="34"/>
    </row>
    <row r="6" spans="1:26" ht="165">
      <c r="A6" s="69" t="s">
        <v>117</v>
      </c>
      <c r="B6" s="55"/>
      <c r="C6" s="30" t="s">
        <v>49</v>
      </c>
      <c r="D6" s="32" t="s">
        <v>118</v>
      </c>
      <c r="E6" s="32" t="s">
        <v>119</v>
      </c>
      <c r="F6" s="32" t="s">
        <v>120</v>
      </c>
      <c r="G6" s="36" t="s">
        <v>121</v>
      </c>
      <c r="H6" s="33">
        <f>VLOOKUP(C6,'Reference Sheet'!$A$1:$B$3,2)</f>
        <v>1</v>
      </c>
      <c r="I6" s="33"/>
      <c r="J6" s="34"/>
      <c r="K6" s="34"/>
      <c r="L6" s="34"/>
      <c r="M6" s="34"/>
      <c r="N6" s="34"/>
      <c r="O6" s="34"/>
      <c r="P6" s="34"/>
      <c r="Q6" s="34"/>
      <c r="R6" s="34"/>
      <c r="S6" s="34"/>
      <c r="T6" s="34"/>
      <c r="U6" s="34"/>
      <c r="V6" s="34"/>
      <c r="W6" s="34"/>
      <c r="X6" s="34"/>
      <c r="Y6" s="34"/>
      <c r="Z6" s="34"/>
    </row>
    <row r="7" spans="1:26" ht="165">
      <c r="A7" s="69" t="s">
        <v>122</v>
      </c>
      <c r="B7" s="55"/>
      <c r="C7" s="30" t="s">
        <v>49</v>
      </c>
      <c r="D7" s="32" t="s">
        <v>123</v>
      </c>
      <c r="E7" s="32" t="s">
        <v>124</v>
      </c>
      <c r="F7" s="32" t="s">
        <v>125</v>
      </c>
      <c r="G7" s="36" t="s">
        <v>126</v>
      </c>
      <c r="H7" s="33">
        <f>VLOOKUP(C7,'Reference Sheet'!$A$1:$B$3,2)</f>
        <v>1</v>
      </c>
      <c r="I7" s="33"/>
      <c r="J7" s="34"/>
      <c r="K7" s="34"/>
      <c r="L7" s="34"/>
      <c r="M7" s="34"/>
      <c r="N7" s="34"/>
      <c r="O7" s="34"/>
      <c r="P7" s="34"/>
      <c r="Q7" s="34"/>
      <c r="R7" s="34"/>
      <c r="S7" s="34"/>
      <c r="T7" s="34"/>
      <c r="U7" s="34"/>
      <c r="V7" s="34"/>
      <c r="W7" s="34"/>
      <c r="X7" s="34"/>
      <c r="Y7" s="34"/>
      <c r="Z7" s="34"/>
    </row>
    <row r="8" spans="1:26" ht="225" customHeight="1">
      <c r="A8" s="68" t="s">
        <v>127</v>
      </c>
      <c r="B8" s="55"/>
      <c r="C8" s="30" t="s">
        <v>49</v>
      </c>
      <c r="D8" s="32" t="s">
        <v>128</v>
      </c>
      <c r="E8" s="32" t="s">
        <v>129</v>
      </c>
      <c r="F8" s="32" t="s">
        <v>130</v>
      </c>
      <c r="G8" s="36" t="s">
        <v>131</v>
      </c>
      <c r="H8" s="37">
        <f>VLOOKUP(C8,'Reference Sheet'!$A$1:$B$3,2)</f>
        <v>1</v>
      </c>
      <c r="I8" s="37"/>
      <c r="J8" s="37"/>
      <c r="K8" s="37"/>
      <c r="L8" s="37"/>
      <c r="M8" s="37"/>
      <c r="N8" s="37"/>
      <c r="O8" s="37"/>
      <c r="P8" s="37"/>
      <c r="Q8" s="37"/>
      <c r="R8" s="37"/>
      <c r="S8" s="37"/>
      <c r="T8" s="37"/>
      <c r="U8" s="37"/>
      <c r="V8" s="37"/>
      <c r="W8" s="37"/>
      <c r="X8" s="37"/>
      <c r="Y8" s="37"/>
      <c r="Z8" s="37"/>
    </row>
    <row r="9" spans="1:26" ht="20.25" customHeight="1">
      <c r="A9" s="11"/>
      <c r="B9" s="70" t="s">
        <v>132</v>
      </c>
      <c r="C9" s="71"/>
      <c r="D9" s="71"/>
      <c r="E9" s="71"/>
      <c r="F9" s="37"/>
      <c r="G9" s="37"/>
      <c r="H9" s="37"/>
      <c r="I9" s="37"/>
      <c r="J9" s="37"/>
      <c r="K9" s="37"/>
      <c r="L9" s="37"/>
      <c r="M9" s="37"/>
      <c r="N9" s="37"/>
      <c r="O9" s="37"/>
      <c r="P9" s="37"/>
      <c r="Q9" s="37"/>
      <c r="R9" s="37"/>
      <c r="S9" s="37"/>
      <c r="T9" s="37"/>
      <c r="U9" s="37"/>
      <c r="V9" s="37"/>
      <c r="W9" s="37"/>
      <c r="X9" s="37"/>
      <c r="Y9" s="37"/>
      <c r="Z9" s="37"/>
    </row>
    <row r="10" spans="1:26">
      <c r="A10" s="38"/>
      <c r="B10" s="60" t="s">
        <v>133</v>
      </c>
      <c r="C10" s="61"/>
      <c r="D10" s="61"/>
      <c r="E10" s="62"/>
      <c r="F10" s="11"/>
      <c r="G10" s="11"/>
      <c r="H10" s="11" t="b">
        <v>1</v>
      </c>
      <c r="I10" s="11"/>
      <c r="J10" s="11"/>
      <c r="K10" s="11"/>
      <c r="L10" s="11"/>
      <c r="M10" s="11"/>
      <c r="N10" s="11"/>
      <c r="O10" s="11"/>
      <c r="P10" s="11"/>
      <c r="Q10" s="11"/>
      <c r="R10" s="11"/>
      <c r="S10" s="11"/>
      <c r="T10" s="11"/>
      <c r="U10" s="11"/>
      <c r="V10" s="11"/>
      <c r="W10" s="11"/>
      <c r="X10" s="11"/>
      <c r="Y10" s="11"/>
      <c r="Z10" s="11"/>
    </row>
    <row r="11" spans="1:26" ht="57" customHeight="1">
      <c r="A11" s="38"/>
      <c r="B11" s="72" t="s">
        <v>56</v>
      </c>
      <c r="C11" s="53"/>
      <c r="D11" s="73">
        <f>IFERROR(H11,"")</f>
        <v>4</v>
      </c>
      <c r="E11" s="53"/>
      <c r="F11" s="11"/>
      <c r="G11" s="11"/>
      <c r="H11" s="11">
        <f>SUM(H5:H8)</f>
        <v>4</v>
      </c>
      <c r="I11" s="11"/>
      <c r="J11" s="11"/>
      <c r="K11" s="11"/>
      <c r="L11" s="11"/>
      <c r="M11" s="11"/>
      <c r="N11" s="11"/>
      <c r="O11" s="11"/>
      <c r="P11" s="11"/>
      <c r="Q11" s="11"/>
      <c r="R11" s="11"/>
      <c r="S11" s="11"/>
      <c r="T11" s="11"/>
      <c r="U11" s="11"/>
      <c r="V11" s="11"/>
      <c r="W11" s="11"/>
      <c r="X11" s="11"/>
      <c r="Y11" s="11"/>
      <c r="Z11" s="11"/>
    </row>
    <row r="12" spans="1:26" ht="85.5" customHeight="1">
      <c r="A12" s="38"/>
      <c r="B12" s="72" t="s">
        <v>57</v>
      </c>
      <c r="C12" s="53"/>
      <c r="D12" s="74" t="str">
        <f>IFERROR(VLOOKUP(H12,'Reference Sheet'!$A$18:$B$20,2,FALSE),"")</f>
        <v>1: Partially meets expectations</v>
      </c>
      <c r="E12" s="62"/>
      <c r="F12" s="34"/>
      <c r="G12" s="34"/>
      <c r="H12" s="34">
        <f>SUM(J17:J31)</f>
        <v>1</v>
      </c>
      <c r="I12" s="34"/>
      <c r="J12" s="34"/>
      <c r="K12" s="34"/>
      <c r="L12" s="34"/>
      <c r="M12" s="34"/>
      <c r="N12" s="34"/>
      <c r="O12" s="34"/>
      <c r="P12" s="34"/>
      <c r="Q12" s="34"/>
      <c r="R12" s="34"/>
      <c r="S12" s="34"/>
      <c r="T12" s="34"/>
      <c r="U12" s="34"/>
      <c r="V12" s="34"/>
      <c r="W12" s="34"/>
      <c r="X12" s="34"/>
      <c r="Y12" s="34"/>
      <c r="Z12" s="34"/>
    </row>
    <row r="13" spans="1:26">
      <c r="A13" s="11"/>
      <c r="B13" s="60" t="s">
        <v>134</v>
      </c>
      <c r="C13" s="61"/>
      <c r="D13" s="61"/>
      <c r="E13" s="62"/>
      <c r="F13" s="11"/>
      <c r="G13" s="11"/>
      <c r="H13" s="11"/>
      <c r="I13" s="11"/>
      <c r="J13" s="11"/>
      <c r="K13" s="11"/>
      <c r="L13" s="11"/>
      <c r="M13" s="11"/>
      <c r="N13" s="11"/>
      <c r="O13" s="11"/>
      <c r="P13" s="11"/>
      <c r="Q13" s="11"/>
      <c r="R13" s="11"/>
      <c r="S13" s="11"/>
      <c r="T13" s="11"/>
      <c r="U13" s="11"/>
      <c r="V13" s="11"/>
      <c r="W13" s="11"/>
      <c r="X13" s="11"/>
      <c r="Y13" s="11"/>
      <c r="Z13" s="11"/>
    </row>
    <row r="14" spans="1:26">
      <c r="A14" s="11"/>
      <c r="B14" s="63" t="s">
        <v>135</v>
      </c>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11"/>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c r="A16" s="33"/>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ht="48" customHeight="1">
      <c r="A17" s="11"/>
      <c r="B17" s="53"/>
      <c r="C17" s="53"/>
      <c r="D17" s="53"/>
      <c r="E17" s="53"/>
      <c r="F17" s="11"/>
      <c r="G17" s="11"/>
      <c r="H17" s="41">
        <v>8</v>
      </c>
      <c r="I17" s="41">
        <v>2</v>
      </c>
      <c r="J17" s="11">
        <f t="shared" ref="J17:J24" si="0">IF(AND(H$10=TRUE,$H$11=H17),I17,0)</f>
        <v>0</v>
      </c>
      <c r="K17" s="11"/>
      <c r="L17" s="11"/>
      <c r="M17" s="11"/>
      <c r="N17" s="11"/>
      <c r="O17" s="11"/>
      <c r="P17" s="11"/>
      <c r="Q17" s="11"/>
      <c r="R17" s="11"/>
      <c r="S17" s="11"/>
      <c r="T17" s="11"/>
      <c r="U17" s="11"/>
      <c r="V17" s="11"/>
      <c r="W17" s="11"/>
      <c r="X17" s="11"/>
      <c r="Y17" s="11"/>
      <c r="Z17" s="11"/>
    </row>
    <row r="18" spans="1:26">
      <c r="A18" s="11"/>
      <c r="B18" s="11"/>
      <c r="C18" s="11"/>
      <c r="D18" s="39"/>
      <c r="E18" s="11"/>
      <c r="F18" s="34"/>
      <c r="G18" s="34"/>
      <c r="H18" s="40">
        <v>7</v>
      </c>
      <c r="I18" s="40">
        <v>2</v>
      </c>
      <c r="J18" s="34">
        <f t="shared" si="0"/>
        <v>0</v>
      </c>
      <c r="K18" s="34"/>
      <c r="L18" s="34"/>
      <c r="M18" s="34"/>
      <c r="N18" s="34"/>
      <c r="O18" s="34"/>
      <c r="P18" s="34"/>
      <c r="Q18" s="34"/>
      <c r="R18" s="34"/>
      <c r="S18" s="34"/>
      <c r="T18" s="34"/>
      <c r="U18" s="34"/>
      <c r="V18" s="34"/>
      <c r="W18" s="34"/>
      <c r="X18" s="34"/>
      <c r="Y18" s="34"/>
      <c r="Z18" s="34"/>
    </row>
    <row r="19" spans="1:26">
      <c r="A19" s="11"/>
      <c r="B19" s="11"/>
      <c r="C19" s="11"/>
      <c r="D19" s="39"/>
      <c r="E19" s="11"/>
      <c r="F19" s="11"/>
      <c r="G19" s="11"/>
      <c r="H19" s="41">
        <v>6</v>
      </c>
      <c r="I19" s="41">
        <v>1</v>
      </c>
      <c r="J19" s="11">
        <f t="shared" si="0"/>
        <v>0</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5</v>
      </c>
      <c r="I20" s="41">
        <v>1</v>
      </c>
      <c r="J20" s="11">
        <f t="shared" si="0"/>
        <v>0</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4</v>
      </c>
      <c r="I21" s="41">
        <v>1</v>
      </c>
      <c r="J21" s="11">
        <f t="shared" si="0"/>
        <v>1</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3</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41">
        <v>2</v>
      </c>
      <c r="I23" s="41">
        <v>0</v>
      </c>
      <c r="J23" s="11">
        <f t="shared" si="0"/>
        <v>0</v>
      </c>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41">
        <v>1</v>
      </c>
      <c r="I24" s="41">
        <v>0</v>
      </c>
      <c r="J24" s="11">
        <f t="shared" si="0"/>
        <v>0</v>
      </c>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 zoomScale="80" zoomScaleNormal="80" workbookViewId="0">
      <selection activeCell="A2" sqref="A2:F2"/>
    </sheetView>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88.5703125" customWidth="1"/>
    <col min="8" max="8" width="6" hidden="1" customWidth="1"/>
    <col min="9" max="9" width="2.28515625" hidden="1" customWidth="1"/>
    <col min="10" max="10" width="5.85546875" hidden="1" customWidth="1"/>
    <col min="11" max="12" width="9.140625" hidden="1" customWidth="1"/>
    <col min="13" max="26" width="9.140625" customWidth="1"/>
  </cols>
  <sheetData>
    <row r="1" spans="1:26">
      <c r="A1" s="64" t="s">
        <v>109</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136</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137</v>
      </c>
      <c r="B3" s="53"/>
      <c r="C3" s="53"/>
      <c r="D3" s="53"/>
      <c r="E3" s="53"/>
      <c r="F3" s="53"/>
      <c r="G3" s="11"/>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255">
      <c r="A5" s="68" t="s">
        <v>138</v>
      </c>
      <c r="B5" s="55"/>
      <c r="C5" s="30" t="s">
        <v>49</v>
      </c>
      <c r="D5" s="32" t="s">
        <v>139</v>
      </c>
      <c r="E5" s="32" t="s">
        <v>140</v>
      </c>
      <c r="F5" s="32" t="s">
        <v>141</v>
      </c>
      <c r="G5" s="36" t="s">
        <v>308</v>
      </c>
      <c r="H5" s="33">
        <f>VLOOKUP(C5,'Reference Sheet'!$A$1:$B$3,2)</f>
        <v>1</v>
      </c>
      <c r="I5" s="33"/>
      <c r="J5" s="34"/>
      <c r="K5" s="34"/>
      <c r="L5" s="34"/>
      <c r="M5" s="34"/>
      <c r="N5" s="34"/>
      <c r="O5" s="34"/>
      <c r="P5" s="34"/>
      <c r="Q5" s="34"/>
      <c r="R5" s="34"/>
      <c r="S5" s="34"/>
      <c r="T5" s="34"/>
      <c r="U5" s="34"/>
      <c r="V5" s="34"/>
      <c r="W5" s="34"/>
      <c r="X5" s="34"/>
      <c r="Y5" s="34"/>
      <c r="Z5" s="34"/>
    </row>
    <row r="6" spans="1:26" ht="285">
      <c r="A6" s="69" t="s">
        <v>142</v>
      </c>
      <c r="B6" s="55"/>
      <c r="C6" s="30" t="s">
        <v>49</v>
      </c>
      <c r="D6" s="32" t="s">
        <v>143</v>
      </c>
      <c r="E6" s="32" t="s">
        <v>144</v>
      </c>
      <c r="F6" s="32" t="s">
        <v>145</v>
      </c>
      <c r="G6" s="36" t="s">
        <v>306</v>
      </c>
      <c r="H6" s="33">
        <f>VLOOKUP(C6,'Reference Sheet'!$A$1:$B$3,2)</f>
        <v>1</v>
      </c>
      <c r="I6" s="33"/>
      <c r="J6" s="34"/>
      <c r="K6" s="34"/>
      <c r="L6" s="34"/>
      <c r="M6" s="34"/>
      <c r="N6" s="34"/>
      <c r="O6" s="34"/>
      <c r="P6" s="34"/>
      <c r="Q6" s="34"/>
      <c r="R6" s="34"/>
      <c r="S6" s="34"/>
      <c r="T6" s="34"/>
      <c r="U6" s="34"/>
      <c r="V6" s="34"/>
      <c r="W6" s="34"/>
      <c r="X6" s="34"/>
      <c r="Y6" s="34"/>
      <c r="Z6" s="34"/>
    </row>
    <row r="7" spans="1:26" ht="150">
      <c r="A7" s="68" t="s">
        <v>146</v>
      </c>
      <c r="B7" s="55"/>
      <c r="C7" s="30" t="s">
        <v>49</v>
      </c>
      <c r="D7" s="32" t="s">
        <v>148</v>
      </c>
      <c r="E7" s="32" t="s">
        <v>149</v>
      </c>
      <c r="F7" s="32" t="s">
        <v>150</v>
      </c>
      <c r="G7" s="36" t="s">
        <v>307</v>
      </c>
      <c r="H7" s="33">
        <f>VLOOKUP(C7,'Reference Sheet'!$A$1:$B$3,2)</f>
        <v>1</v>
      </c>
      <c r="I7" s="33"/>
      <c r="J7" s="34"/>
      <c r="K7" s="34"/>
      <c r="L7" s="34"/>
      <c r="M7" s="34"/>
      <c r="N7" s="34"/>
      <c r="O7" s="34"/>
      <c r="P7" s="34"/>
      <c r="Q7" s="34"/>
      <c r="R7" s="34"/>
      <c r="S7" s="34"/>
      <c r="T7" s="34"/>
      <c r="U7" s="34"/>
      <c r="V7" s="34"/>
      <c r="W7" s="34"/>
      <c r="X7" s="34"/>
      <c r="Y7" s="34"/>
      <c r="Z7" s="34"/>
    </row>
    <row r="8" spans="1:26" ht="20.25" customHeight="1">
      <c r="A8" s="11"/>
      <c r="B8" s="70" t="s">
        <v>151</v>
      </c>
      <c r="C8" s="71"/>
      <c r="D8" s="71"/>
      <c r="E8" s="71"/>
      <c r="F8" s="37"/>
      <c r="G8" s="37"/>
      <c r="H8" s="37"/>
      <c r="I8" s="37"/>
      <c r="J8" s="37"/>
      <c r="K8" s="37"/>
      <c r="L8" s="37"/>
      <c r="M8" s="37"/>
      <c r="N8" s="37"/>
      <c r="O8" s="37"/>
      <c r="P8" s="37"/>
      <c r="Q8" s="37"/>
      <c r="R8" s="37"/>
      <c r="S8" s="37"/>
      <c r="T8" s="37"/>
      <c r="U8" s="37"/>
      <c r="V8" s="37"/>
      <c r="W8" s="37"/>
      <c r="X8" s="37"/>
      <c r="Y8" s="37"/>
      <c r="Z8" s="37"/>
    </row>
    <row r="9" spans="1:26">
      <c r="A9" s="38"/>
      <c r="B9" s="60" t="s">
        <v>152</v>
      </c>
      <c r="C9" s="61"/>
      <c r="D9" s="61"/>
      <c r="E9" s="62"/>
      <c r="F9" s="11"/>
      <c r="G9" s="11"/>
      <c r="H9" s="11" t="b">
        <f>IF(OR(H5=0, H6=0, H7=0), FALSE, TRUE)</f>
        <v>1</v>
      </c>
      <c r="I9" s="11"/>
      <c r="J9" s="11"/>
      <c r="K9" s="11"/>
      <c r="L9" s="11"/>
      <c r="M9" s="11"/>
      <c r="N9" s="11"/>
      <c r="O9" s="11"/>
      <c r="P9" s="11"/>
      <c r="Q9" s="11"/>
      <c r="R9" s="11"/>
      <c r="S9" s="11"/>
      <c r="T9" s="11"/>
      <c r="U9" s="11"/>
      <c r="V9" s="11"/>
      <c r="W9" s="11"/>
      <c r="X9" s="11"/>
      <c r="Y9" s="11"/>
      <c r="Z9" s="11"/>
    </row>
    <row r="10" spans="1:26" ht="57" customHeight="1">
      <c r="A10" s="38"/>
      <c r="B10" s="72" t="s">
        <v>56</v>
      </c>
      <c r="C10" s="53"/>
      <c r="D10" s="73">
        <f>IFERROR(H10,"")</f>
        <v>3</v>
      </c>
      <c r="E10" s="53"/>
      <c r="F10" s="11"/>
      <c r="G10" s="11"/>
      <c r="H10" s="11">
        <f>SUM(H5:H7)</f>
        <v>3</v>
      </c>
      <c r="I10" s="11"/>
      <c r="J10" s="11"/>
      <c r="K10" s="11"/>
      <c r="L10" s="11"/>
      <c r="M10" s="11"/>
      <c r="N10" s="11"/>
      <c r="O10" s="11"/>
      <c r="P10" s="11"/>
      <c r="Q10" s="11"/>
      <c r="R10" s="11"/>
      <c r="S10" s="11"/>
      <c r="T10" s="11"/>
      <c r="U10" s="11"/>
      <c r="V10" s="11"/>
      <c r="W10" s="11"/>
      <c r="X10" s="11"/>
      <c r="Y10" s="11"/>
      <c r="Z10" s="11"/>
    </row>
    <row r="11" spans="1:26" ht="85.5" customHeight="1">
      <c r="A11" s="38"/>
      <c r="B11" s="72" t="s">
        <v>57</v>
      </c>
      <c r="C11" s="53"/>
      <c r="D11" s="74" t="str">
        <f>IFERROR(VLOOKUP(H11,'Reference Sheet'!$A$18:$B$20,2,FALSE),"")</f>
        <v>1: Partially meets expectations</v>
      </c>
      <c r="E11" s="62"/>
      <c r="F11" s="34"/>
      <c r="G11" s="34"/>
      <c r="H11" s="34">
        <f>SUM(J17:J28)</f>
        <v>1</v>
      </c>
      <c r="I11" s="34"/>
      <c r="J11" s="34"/>
      <c r="K11" s="34"/>
      <c r="L11" s="34"/>
      <c r="M11" s="34"/>
      <c r="N11" s="34"/>
      <c r="O11" s="34"/>
      <c r="P11" s="34"/>
      <c r="Q11" s="34"/>
      <c r="R11" s="34"/>
      <c r="S11" s="34"/>
      <c r="T11" s="34"/>
      <c r="U11" s="34"/>
      <c r="V11" s="34"/>
      <c r="W11" s="34"/>
      <c r="X11" s="34"/>
      <c r="Y11" s="34"/>
      <c r="Z11" s="34"/>
    </row>
    <row r="12" spans="1:26">
      <c r="A12" s="11"/>
      <c r="B12" s="60" t="s">
        <v>153</v>
      </c>
      <c r="C12" s="61"/>
      <c r="D12" s="61"/>
      <c r="E12" s="62"/>
      <c r="F12" s="11"/>
      <c r="G12" s="11"/>
      <c r="H12" s="11"/>
      <c r="I12" s="11"/>
      <c r="J12" s="11"/>
      <c r="K12" s="11"/>
      <c r="L12" s="11"/>
      <c r="M12" s="11"/>
      <c r="N12" s="11"/>
      <c r="O12" s="11"/>
      <c r="P12" s="11"/>
      <c r="Q12" s="11"/>
      <c r="R12" s="11"/>
      <c r="S12" s="11"/>
      <c r="T12" s="11"/>
      <c r="U12" s="11"/>
      <c r="V12" s="11"/>
      <c r="W12" s="11"/>
      <c r="X12" s="11"/>
      <c r="Y12" s="11"/>
      <c r="Z12" s="11"/>
    </row>
    <row r="13" spans="1:26">
      <c r="A13" s="11"/>
      <c r="B13" s="77" t="s">
        <v>305</v>
      </c>
      <c r="C13" s="53"/>
      <c r="D13" s="53"/>
      <c r="E13" s="53"/>
      <c r="F13" s="11"/>
      <c r="G13" s="11"/>
      <c r="H13" s="11"/>
      <c r="I13" s="11"/>
      <c r="J13" s="11"/>
      <c r="K13" s="11"/>
      <c r="L13" s="11"/>
      <c r="M13" s="11"/>
      <c r="N13" s="11"/>
      <c r="O13" s="11"/>
      <c r="P13" s="11"/>
      <c r="Q13" s="11"/>
      <c r="R13" s="11"/>
      <c r="S13" s="11"/>
      <c r="T13" s="11"/>
      <c r="U13" s="11"/>
      <c r="V13" s="11"/>
      <c r="W13" s="11"/>
      <c r="X13" s="11"/>
      <c r="Y13" s="11"/>
      <c r="Z13" s="11"/>
    </row>
    <row r="14" spans="1:26">
      <c r="A14" s="11"/>
      <c r="B14" s="53"/>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33"/>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ht="117" customHeight="1">
      <c r="A16" s="11"/>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c r="A17" s="11"/>
      <c r="B17" s="11"/>
      <c r="C17" s="11"/>
      <c r="D17" s="39"/>
      <c r="E17" s="11"/>
      <c r="F17" s="34"/>
      <c r="G17" s="34"/>
      <c r="H17" s="40">
        <v>6</v>
      </c>
      <c r="I17" s="40">
        <v>2</v>
      </c>
      <c r="J17" s="34">
        <f t="shared" ref="J17:J22" si="0">IF(AND(H$9=TRUE,$H$10=H17),I17,0)</f>
        <v>0</v>
      </c>
      <c r="K17" s="34"/>
      <c r="L17" s="34"/>
      <c r="M17" s="34"/>
      <c r="N17" s="34"/>
      <c r="O17" s="34"/>
      <c r="P17" s="34"/>
      <c r="Q17" s="34"/>
      <c r="R17" s="34"/>
      <c r="S17" s="34"/>
      <c r="T17" s="34"/>
      <c r="U17" s="34"/>
      <c r="V17" s="34"/>
      <c r="W17" s="34"/>
      <c r="X17" s="34"/>
      <c r="Y17" s="34"/>
      <c r="Z17" s="34"/>
    </row>
    <row r="18" spans="1:26">
      <c r="A18" s="11"/>
      <c r="B18" s="11"/>
      <c r="C18" s="11"/>
      <c r="D18" s="39"/>
      <c r="E18" s="11"/>
      <c r="F18" s="11"/>
      <c r="G18" s="11"/>
      <c r="H18" s="41">
        <v>5</v>
      </c>
      <c r="I18" s="41">
        <v>2</v>
      </c>
      <c r="J18" s="11">
        <f t="shared" si="0"/>
        <v>0</v>
      </c>
      <c r="K18" s="11"/>
      <c r="L18" s="11"/>
      <c r="M18" s="11"/>
      <c r="N18" s="11"/>
      <c r="O18" s="11"/>
      <c r="P18" s="11"/>
      <c r="Q18" s="11"/>
      <c r="R18" s="11"/>
      <c r="S18" s="11"/>
      <c r="T18" s="11"/>
      <c r="U18" s="11"/>
      <c r="V18" s="11"/>
      <c r="W18" s="11"/>
      <c r="X18" s="11"/>
      <c r="Y18" s="11"/>
      <c r="Z18" s="11"/>
    </row>
    <row r="19" spans="1:26">
      <c r="A19" s="11"/>
      <c r="B19" s="11"/>
      <c r="C19" s="11"/>
      <c r="D19" s="39"/>
      <c r="E19" s="11"/>
      <c r="F19" s="11"/>
      <c r="G19" s="11"/>
      <c r="H19" s="41">
        <v>4</v>
      </c>
      <c r="I19" s="41">
        <v>1</v>
      </c>
      <c r="J19" s="11">
        <f t="shared" si="0"/>
        <v>0</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3</v>
      </c>
      <c r="I20" s="41">
        <v>1</v>
      </c>
      <c r="J20" s="11">
        <f t="shared" si="0"/>
        <v>1</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2</v>
      </c>
      <c r="I21" s="41">
        <v>0</v>
      </c>
      <c r="J21" s="11">
        <f t="shared" si="0"/>
        <v>0</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1</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5">
    <mergeCell ref="B12:E12"/>
    <mergeCell ref="B13:E16"/>
    <mergeCell ref="A1:F1"/>
    <mergeCell ref="A2:F2"/>
    <mergeCell ref="A3:F3"/>
    <mergeCell ref="A4:B4"/>
    <mergeCell ref="A5:B5"/>
    <mergeCell ref="A6:B6"/>
    <mergeCell ref="A7:B7"/>
    <mergeCell ref="B8:E8"/>
    <mergeCell ref="B9:E9"/>
    <mergeCell ref="B10:C10"/>
    <mergeCell ref="D10:E10"/>
    <mergeCell ref="B11:C11"/>
    <mergeCell ref="D11:E11"/>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87.5703125" customWidth="1"/>
    <col min="8" max="9" width="9.140625" hidden="1" customWidth="1"/>
    <col min="10" max="10" width="47" hidden="1" customWidth="1"/>
    <col min="11" max="26" width="9.140625" customWidth="1"/>
  </cols>
  <sheetData>
    <row r="1" spans="1:26">
      <c r="A1" s="64" t="s">
        <v>154</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155</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156</v>
      </c>
      <c r="B3" s="53"/>
      <c r="C3" s="53"/>
      <c r="D3" s="53"/>
      <c r="E3" s="53"/>
      <c r="F3" s="53"/>
      <c r="G3" s="11"/>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180">
      <c r="A5" s="68" t="s">
        <v>157</v>
      </c>
      <c r="B5" s="55"/>
      <c r="C5" s="30" t="s">
        <v>40</v>
      </c>
      <c r="D5" s="32" t="s">
        <v>158</v>
      </c>
      <c r="E5" s="32" t="s">
        <v>159</v>
      </c>
      <c r="F5" s="32" t="s">
        <v>160</v>
      </c>
      <c r="G5" s="36" t="s">
        <v>161</v>
      </c>
      <c r="H5" s="33">
        <f>VLOOKUP(C5,'Reference Sheet'!$A$1:$B$3,2)</f>
        <v>2</v>
      </c>
      <c r="I5" s="33"/>
      <c r="J5" s="34"/>
      <c r="K5" s="34"/>
      <c r="L5" s="34"/>
      <c r="M5" s="34"/>
      <c r="N5" s="34"/>
      <c r="O5" s="34"/>
      <c r="P5" s="34"/>
      <c r="Q5" s="34"/>
      <c r="R5" s="34"/>
      <c r="S5" s="34"/>
      <c r="T5" s="34"/>
      <c r="U5" s="34"/>
      <c r="V5" s="34"/>
      <c r="W5" s="34"/>
      <c r="X5" s="34"/>
      <c r="Y5" s="34"/>
      <c r="Z5" s="34"/>
    </row>
    <row r="6" spans="1:26" ht="165" customHeight="1">
      <c r="A6" s="69" t="s">
        <v>162</v>
      </c>
      <c r="B6" s="55"/>
      <c r="C6" s="30" t="s">
        <v>49</v>
      </c>
      <c r="D6" s="32" t="s">
        <v>163</v>
      </c>
      <c r="E6" s="32" t="s">
        <v>164</v>
      </c>
      <c r="F6" s="32" t="s">
        <v>165</v>
      </c>
      <c r="G6" s="36" t="s">
        <v>166</v>
      </c>
      <c r="H6" s="33">
        <f>VLOOKUP(C6,'Reference Sheet'!$A$1:$B$3,2)</f>
        <v>1</v>
      </c>
      <c r="I6" s="33"/>
      <c r="J6" s="34"/>
      <c r="K6" s="34"/>
      <c r="L6" s="34"/>
      <c r="M6" s="34"/>
      <c r="N6" s="34"/>
      <c r="O6" s="34"/>
      <c r="P6" s="34"/>
      <c r="Q6" s="34"/>
      <c r="R6" s="34"/>
      <c r="S6" s="34"/>
      <c r="T6" s="34"/>
      <c r="U6" s="34"/>
      <c r="V6" s="34"/>
      <c r="W6" s="34"/>
      <c r="X6" s="34"/>
      <c r="Y6" s="34"/>
      <c r="Z6" s="34"/>
    </row>
    <row r="7" spans="1:26" ht="135" customHeight="1">
      <c r="A7" s="69" t="s">
        <v>167</v>
      </c>
      <c r="B7" s="55"/>
      <c r="C7" s="30" t="s">
        <v>40</v>
      </c>
      <c r="D7" s="32" t="s">
        <v>168</v>
      </c>
      <c r="E7" s="32" t="s">
        <v>169</v>
      </c>
      <c r="F7" s="32" t="s">
        <v>170</v>
      </c>
      <c r="G7" s="36" t="s">
        <v>171</v>
      </c>
      <c r="H7" s="33">
        <f>VLOOKUP(C7,'Reference Sheet'!$A$1:$B$3,2)</f>
        <v>2</v>
      </c>
      <c r="I7" s="33"/>
      <c r="J7" s="34"/>
      <c r="K7" s="34"/>
      <c r="L7" s="34"/>
      <c r="M7" s="34"/>
      <c r="N7" s="34"/>
      <c r="O7" s="34"/>
      <c r="P7" s="34"/>
      <c r="Q7" s="34"/>
      <c r="R7" s="34"/>
      <c r="S7" s="34"/>
      <c r="T7" s="34"/>
      <c r="U7" s="34"/>
      <c r="V7" s="34"/>
      <c r="W7" s="34"/>
      <c r="X7" s="34"/>
      <c r="Y7" s="34"/>
      <c r="Z7" s="34"/>
    </row>
    <row r="8" spans="1:26" ht="225" customHeight="1">
      <c r="A8" s="68" t="s">
        <v>172</v>
      </c>
      <c r="B8" s="55"/>
      <c r="C8" s="30" t="s">
        <v>40</v>
      </c>
      <c r="D8" s="32" t="s">
        <v>173</v>
      </c>
      <c r="E8" s="32" t="s">
        <v>174</v>
      </c>
      <c r="F8" s="32" t="s">
        <v>175</v>
      </c>
      <c r="G8" s="44"/>
      <c r="H8" s="37">
        <f>VLOOKUP(C8,'Reference Sheet'!$A$1:$B$3,2)</f>
        <v>2</v>
      </c>
      <c r="I8" s="37"/>
      <c r="J8" s="37"/>
      <c r="K8" s="37"/>
      <c r="L8" s="37"/>
      <c r="M8" s="37"/>
      <c r="N8" s="37"/>
      <c r="O8" s="37"/>
      <c r="P8" s="37"/>
      <c r="Q8" s="37"/>
      <c r="R8" s="37"/>
      <c r="S8" s="37"/>
      <c r="T8" s="37"/>
      <c r="U8" s="37"/>
      <c r="V8" s="37"/>
      <c r="W8" s="37"/>
      <c r="X8" s="37"/>
      <c r="Y8" s="37"/>
      <c r="Z8" s="37"/>
    </row>
    <row r="9" spans="1:26" ht="20.25" customHeight="1">
      <c r="A9" s="11"/>
      <c r="B9" s="70" t="s">
        <v>81</v>
      </c>
      <c r="C9" s="71"/>
      <c r="D9" s="71"/>
      <c r="E9" s="71"/>
      <c r="F9" s="37"/>
      <c r="G9" s="37"/>
      <c r="H9" s="37"/>
      <c r="I9" s="37"/>
      <c r="J9" s="37"/>
      <c r="K9" s="37"/>
      <c r="L9" s="37"/>
      <c r="M9" s="37"/>
      <c r="N9" s="37"/>
      <c r="O9" s="37"/>
      <c r="P9" s="37"/>
      <c r="Q9" s="37"/>
      <c r="R9" s="37"/>
      <c r="S9" s="37"/>
      <c r="T9" s="37"/>
      <c r="U9" s="37"/>
      <c r="V9" s="37"/>
      <c r="W9" s="37"/>
      <c r="X9" s="37"/>
      <c r="Y9" s="37"/>
      <c r="Z9" s="37"/>
    </row>
    <row r="10" spans="1:26">
      <c r="A10" s="38"/>
      <c r="B10" s="60" t="s">
        <v>176</v>
      </c>
      <c r="C10" s="61"/>
      <c r="D10" s="61"/>
      <c r="E10" s="62"/>
      <c r="F10" s="11"/>
      <c r="G10" s="11"/>
      <c r="H10" s="11" t="b">
        <v>1</v>
      </c>
      <c r="I10" s="11"/>
      <c r="J10" s="11"/>
      <c r="K10" s="11"/>
      <c r="L10" s="11"/>
      <c r="M10" s="11"/>
      <c r="N10" s="11"/>
      <c r="O10" s="11"/>
      <c r="P10" s="11"/>
      <c r="Q10" s="11"/>
      <c r="R10" s="11"/>
      <c r="S10" s="11"/>
      <c r="T10" s="11"/>
      <c r="U10" s="11"/>
      <c r="V10" s="11"/>
      <c r="W10" s="11"/>
      <c r="X10" s="11"/>
      <c r="Y10" s="11"/>
      <c r="Z10" s="11"/>
    </row>
    <row r="11" spans="1:26" ht="57" customHeight="1">
      <c r="A11" s="38"/>
      <c r="B11" s="72" t="s">
        <v>56</v>
      </c>
      <c r="C11" s="53"/>
      <c r="D11" s="73">
        <f>IFERROR(H11,"")</f>
        <v>7</v>
      </c>
      <c r="E11" s="53"/>
      <c r="F11" s="11"/>
      <c r="G11" s="11"/>
      <c r="H11" s="11">
        <f>SUM(H5:H8)</f>
        <v>7</v>
      </c>
      <c r="I11" s="11"/>
      <c r="J11" s="11"/>
      <c r="K11" s="11"/>
      <c r="L11" s="11"/>
      <c r="M11" s="11"/>
      <c r="N11" s="11"/>
      <c r="O11" s="11"/>
      <c r="P11" s="11"/>
      <c r="Q11" s="11"/>
      <c r="R11" s="11"/>
      <c r="S11" s="11"/>
      <c r="T11" s="11"/>
      <c r="U11" s="11"/>
      <c r="V11" s="11"/>
      <c r="W11" s="11"/>
      <c r="X11" s="11"/>
      <c r="Y11" s="11"/>
      <c r="Z11" s="11"/>
    </row>
    <row r="12" spans="1:26" ht="85.5" customHeight="1">
      <c r="A12" s="38"/>
      <c r="B12" s="72" t="s">
        <v>57</v>
      </c>
      <c r="C12" s="53"/>
      <c r="D12" s="74" t="str">
        <f>IFERROR(VLOOKUP(H12,'Reference Sheet'!$A$18:$B$20,2,FALSE),"")</f>
        <v>2: Meets expectations</v>
      </c>
      <c r="E12" s="62"/>
      <c r="F12" s="34"/>
      <c r="G12" s="34"/>
      <c r="H12" s="34">
        <f>SUM(J17:J31)</f>
        <v>2</v>
      </c>
      <c r="I12" s="34"/>
      <c r="J12" s="34"/>
      <c r="K12" s="34"/>
      <c r="L12" s="34"/>
      <c r="M12" s="34"/>
      <c r="N12" s="34"/>
      <c r="O12" s="34"/>
      <c r="P12" s="34"/>
      <c r="Q12" s="34"/>
      <c r="R12" s="34"/>
      <c r="S12" s="34"/>
      <c r="T12" s="34"/>
      <c r="U12" s="34"/>
      <c r="V12" s="34"/>
      <c r="W12" s="34"/>
      <c r="X12" s="34"/>
      <c r="Y12" s="34"/>
      <c r="Z12" s="34"/>
    </row>
    <row r="13" spans="1:26">
      <c r="A13" s="11"/>
      <c r="B13" s="60" t="s">
        <v>177</v>
      </c>
      <c r="C13" s="61"/>
      <c r="D13" s="61"/>
      <c r="E13" s="62"/>
      <c r="F13" s="11"/>
      <c r="G13" s="11"/>
      <c r="H13" s="11"/>
      <c r="I13" s="11"/>
      <c r="J13" s="11"/>
      <c r="K13" s="11"/>
      <c r="L13" s="11"/>
      <c r="M13" s="11"/>
      <c r="N13" s="11"/>
      <c r="O13" s="11"/>
      <c r="P13" s="11"/>
      <c r="Q13" s="11"/>
      <c r="R13" s="11"/>
      <c r="S13" s="11"/>
      <c r="T13" s="11"/>
      <c r="U13" s="11"/>
      <c r="V13" s="11"/>
      <c r="W13" s="11"/>
      <c r="X13" s="11"/>
      <c r="Y13" s="11"/>
      <c r="Z13" s="11"/>
    </row>
    <row r="14" spans="1:26">
      <c r="A14" s="11"/>
      <c r="B14" s="63" t="s">
        <v>178</v>
      </c>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11"/>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c r="A16" s="33"/>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c r="A17" s="11"/>
      <c r="B17" s="53"/>
      <c r="C17" s="53"/>
      <c r="D17" s="53"/>
      <c r="E17" s="53"/>
      <c r="F17" s="11"/>
      <c r="G17" s="11"/>
      <c r="H17" s="41">
        <v>8</v>
      </c>
      <c r="I17" s="41">
        <v>2</v>
      </c>
      <c r="J17" s="11">
        <f t="shared" ref="J17:J24" si="0">IF(AND(H$10=TRUE,$H$11=H17),I17,0)</f>
        <v>0</v>
      </c>
      <c r="K17" s="11"/>
      <c r="L17" s="11"/>
      <c r="M17" s="11"/>
      <c r="N17" s="11"/>
      <c r="O17" s="11"/>
      <c r="P17" s="11"/>
      <c r="Q17" s="11"/>
      <c r="R17" s="11"/>
      <c r="S17" s="11"/>
      <c r="T17" s="11"/>
      <c r="U17" s="11"/>
      <c r="V17" s="11"/>
      <c r="W17" s="11"/>
      <c r="X17" s="11"/>
      <c r="Y17" s="11"/>
      <c r="Z17" s="11"/>
    </row>
    <row r="18" spans="1:26">
      <c r="A18" s="11"/>
      <c r="B18" s="11"/>
      <c r="C18" s="11"/>
      <c r="D18" s="39"/>
      <c r="E18" s="11"/>
      <c r="F18" s="34"/>
      <c r="G18" s="34"/>
      <c r="H18" s="40">
        <v>7</v>
      </c>
      <c r="I18" s="40">
        <v>2</v>
      </c>
      <c r="J18" s="34">
        <f t="shared" si="0"/>
        <v>2</v>
      </c>
      <c r="K18" s="34"/>
      <c r="L18" s="34"/>
      <c r="M18" s="34"/>
      <c r="N18" s="34"/>
      <c r="O18" s="34"/>
      <c r="P18" s="34"/>
      <c r="Q18" s="34"/>
      <c r="R18" s="34"/>
      <c r="S18" s="34"/>
      <c r="T18" s="34"/>
      <c r="U18" s="34"/>
      <c r="V18" s="34"/>
      <c r="W18" s="34"/>
      <c r="X18" s="34"/>
      <c r="Y18" s="34"/>
      <c r="Z18" s="34"/>
    </row>
    <row r="19" spans="1:26">
      <c r="A19" s="11"/>
      <c r="B19" s="11"/>
      <c r="C19" s="11"/>
      <c r="D19" s="39"/>
      <c r="E19" s="11"/>
      <c r="F19" s="11"/>
      <c r="G19" s="11"/>
      <c r="H19" s="41">
        <v>6</v>
      </c>
      <c r="I19" s="41">
        <v>1</v>
      </c>
      <c r="J19" s="11">
        <f t="shared" si="0"/>
        <v>0</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5</v>
      </c>
      <c r="I20" s="41">
        <v>1</v>
      </c>
      <c r="J20" s="11">
        <f t="shared" si="0"/>
        <v>0</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4</v>
      </c>
      <c r="I21" s="41">
        <v>1</v>
      </c>
      <c r="J21" s="11">
        <f t="shared" si="0"/>
        <v>0</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3</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41">
        <v>2</v>
      </c>
      <c r="I23" s="41">
        <v>0</v>
      </c>
      <c r="J23" s="11">
        <f t="shared" si="0"/>
        <v>0</v>
      </c>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41">
        <v>1</v>
      </c>
      <c r="I24" s="41">
        <v>0</v>
      </c>
      <c r="J24" s="11">
        <f t="shared" si="0"/>
        <v>0</v>
      </c>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65.85546875" customWidth="1"/>
    <col min="8" max="10" width="9.140625" hidden="1" customWidth="1"/>
    <col min="11" max="26" width="9.140625" customWidth="1"/>
  </cols>
  <sheetData>
    <row r="1" spans="1:26">
      <c r="A1" s="64" t="s">
        <v>154</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179</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180</v>
      </c>
      <c r="B3" s="53"/>
      <c r="C3" s="53"/>
      <c r="D3" s="53"/>
      <c r="E3" s="53"/>
      <c r="F3" s="53"/>
      <c r="G3" s="11"/>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195">
      <c r="A5" s="68" t="s">
        <v>181</v>
      </c>
      <c r="B5" s="55"/>
      <c r="C5" s="30" t="s">
        <v>49</v>
      </c>
      <c r="D5" s="32" t="s">
        <v>182</v>
      </c>
      <c r="E5" s="32" t="s">
        <v>183</v>
      </c>
      <c r="F5" s="32" t="s">
        <v>184</v>
      </c>
      <c r="G5" s="36" t="s">
        <v>185</v>
      </c>
      <c r="H5" s="33">
        <f>VLOOKUP(C5,'Reference Sheet'!$A$1:$B$3,2)</f>
        <v>1</v>
      </c>
      <c r="I5" s="33"/>
      <c r="J5" s="34"/>
      <c r="K5" s="34"/>
      <c r="L5" s="34"/>
      <c r="M5" s="34"/>
      <c r="N5" s="34"/>
      <c r="O5" s="34"/>
      <c r="P5" s="34"/>
      <c r="Q5" s="34"/>
      <c r="R5" s="34"/>
      <c r="S5" s="34"/>
      <c r="T5" s="34"/>
      <c r="U5" s="34"/>
      <c r="V5" s="34"/>
      <c r="W5" s="34"/>
      <c r="X5" s="34"/>
      <c r="Y5" s="34"/>
      <c r="Z5" s="34"/>
    </row>
    <row r="6" spans="1:26" ht="165" customHeight="1">
      <c r="A6" s="69" t="s">
        <v>186</v>
      </c>
      <c r="B6" s="55"/>
      <c r="C6" s="30" t="s">
        <v>40</v>
      </c>
      <c r="D6" s="32" t="s">
        <v>187</v>
      </c>
      <c r="E6" s="32" t="s">
        <v>188</v>
      </c>
      <c r="F6" s="32" t="s">
        <v>189</v>
      </c>
      <c r="G6" s="36" t="s">
        <v>190</v>
      </c>
      <c r="H6" s="33">
        <f>VLOOKUP(C6,'Reference Sheet'!$A$1:$B$3,2)</f>
        <v>2</v>
      </c>
      <c r="I6" s="33"/>
      <c r="J6" s="34"/>
      <c r="K6" s="34"/>
      <c r="L6" s="34"/>
      <c r="M6" s="34"/>
      <c r="N6" s="34"/>
      <c r="O6" s="34"/>
      <c r="P6" s="34"/>
      <c r="Q6" s="34"/>
      <c r="R6" s="34"/>
      <c r="S6" s="34"/>
      <c r="T6" s="34"/>
      <c r="U6" s="34"/>
      <c r="V6" s="34"/>
      <c r="W6" s="34"/>
      <c r="X6" s="34"/>
      <c r="Y6" s="34"/>
      <c r="Z6" s="34"/>
    </row>
    <row r="7" spans="1:26" ht="180">
      <c r="A7" s="69" t="s">
        <v>191</v>
      </c>
      <c r="B7" s="55"/>
      <c r="C7" s="30" t="s">
        <v>49</v>
      </c>
      <c r="D7" s="32" t="s">
        <v>192</v>
      </c>
      <c r="E7" s="32" t="s">
        <v>193</v>
      </c>
      <c r="F7" s="32" t="s">
        <v>194</v>
      </c>
      <c r="G7" s="36" t="s">
        <v>195</v>
      </c>
      <c r="H7" s="33">
        <f>VLOOKUP(C7,'Reference Sheet'!$A$1:$B$3,2)</f>
        <v>1</v>
      </c>
      <c r="I7" s="33"/>
      <c r="J7" s="34"/>
      <c r="K7" s="34"/>
      <c r="L7" s="34"/>
      <c r="M7" s="34"/>
      <c r="N7" s="34"/>
      <c r="O7" s="34"/>
      <c r="P7" s="34"/>
      <c r="Q7" s="34"/>
      <c r="R7" s="34"/>
      <c r="S7" s="34"/>
      <c r="T7" s="34"/>
      <c r="U7" s="34"/>
      <c r="V7" s="34"/>
      <c r="W7" s="34"/>
      <c r="X7" s="34"/>
      <c r="Y7" s="34"/>
      <c r="Z7" s="34"/>
    </row>
    <row r="8" spans="1:26" ht="225" customHeight="1">
      <c r="A8" s="68" t="s">
        <v>196</v>
      </c>
      <c r="B8" s="55"/>
      <c r="C8" s="30" t="s">
        <v>40</v>
      </c>
      <c r="D8" s="32" t="s">
        <v>197</v>
      </c>
      <c r="E8" s="32" t="s">
        <v>198</v>
      </c>
      <c r="F8" s="32" t="s">
        <v>199</v>
      </c>
      <c r="G8" s="44"/>
      <c r="H8" s="37">
        <f>VLOOKUP(C8,'Reference Sheet'!$A$1:$B$3,2)</f>
        <v>2</v>
      </c>
      <c r="I8" s="37"/>
      <c r="J8" s="37"/>
      <c r="K8" s="37"/>
      <c r="L8" s="37"/>
      <c r="M8" s="37"/>
      <c r="N8" s="37"/>
      <c r="O8" s="37"/>
      <c r="P8" s="37"/>
      <c r="Q8" s="37"/>
      <c r="R8" s="37"/>
      <c r="S8" s="37"/>
      <c r="T8" s="37"/>
      <c r="U8" s="37"/>
      <c r="V8" s="37"/>
      <c r="W8" s="37"/>
      <c r="X8" s="37"/>
      <c r="Y8" s="37"/>
      <c r="Z8" s="37"/>
    </row>
    <row r="9" spans="1:26" ht="20.25" customHeight="1">
      <c r="A9" s="11"/>
      <c r="B9" s="70" t="s">
        <v>81</v>
      </c>
      <c r="C9" s="71"/>
      <c r="D9" s="71"/>
      <c r="E9" s="71"/>
      <c r="F9" s="37"/>
      <c r="G9" s="37"/>
      <c r="H9" s="37"/>
      <c r="I9" s="37"/>
      <c r="J9" s="37"/>
      <c r="K9" s="37"/>
      <c r="L9" s="37"/>
      <c r="M9" s="37"/>
      <c r="N9" s="37"/>
      <c r="O9" s="37"/>
      <c r="P9" s="37"/>
      <c r="Q9" s="37"/>
      <c r="R9" s="37"/>
      <c r="S9" s="37"/>
      <c r="T9" s="37"/>
      <c r="U9" s="37"/>
      <c r="V9" s="37"/>
      <c r="W9" s="37"/>
      <c r="X9" s="37"/>
      <c r="Y9" s="37"/>
      <c r="Z9" s="37"/>
    </row>
    <row r="10" spans="1:26">
      <c r="A10" s="38"/>
      <c r="B10" s="60" t="s">
        <v>200</v>
      </c>
      <c r="C10" s="61"/>
      <c r="D10" s="61"/>
      <c r="E10" s="62"/>
      <c r="F10" s="11"/>
      <c r="G10" s="11"/>
      <c r="H10" s="11" t="b">
        <v>1</v>
      </c>
      <c r="I10" s="11"/>
      <c r="J10" s="11"/>
      <c r="K10" s="11"/>
      <c r="L10" s="11"/>
      <c r="M10" s="11"/>
      <c r="N10" s="11"/>
      <c r="O10" s="11"/>
      <c r="P10" s="11"/>
      <c r="Q10" s="11"/>
      <c r="R10" s="11"/>
      <c r="S10" s="11"/>
      <c r="T10" s="11"/>
      <c r="U10" s="11"/>
      <c r="V10" s="11"/>
      <c r="W10" s="11"/>
      <c r="X10" s="11"/>
      <c r="Y10" s="11"/>
      <c r="Z10" s="11"/>
    </row>
    <row r="11" spans="1:26" ht="57" customHeight="1">
      <c r="A11" s="38"/>
      <c r="B11" s="72" t="s">
        <v>56</v>
      </c>
      <c r="C11" s="53"/>
      <c r="D11" s="73">
        <f>IFERROR(H11,"")</f>
        <v>6</v>
      </c>
      <c r="E11" s="53"/>
      <c r="F11" s="11"/>
      <c r="G11" s="11"/>
      <c r="H11" s="11">
        <f>SUM(H5:H8)</f>
        <v>6</v>
      </c>
      <c r="I11" s="11"/>
      <c r="J11" s="11"/>
      <c r="K11" s="11"/>
      <c r="L11" s="11"/>
      <c r="M11" s="11"/>
      <c r="N11" s="11"/>
      <c r="O11" s="11"/>
      <c r="P11" s="11"/>
      <c r="Q11" s="11"/>
      <c r="R11" s="11"/>
      <c r="S11" s="11"/>
      <c r="T11" s="11"/>
      <c r="U11" s="11"/>
      <c r="V11" s="11"/>
      <c r="W11" s="11"/>
      <c r="X11" s="11"/>
      <c r="Y11" s="11"/>
      <c r="Z11" s="11"/>
    </row>
    <row r="12" spans="1:26" ht="85.5" customHeight="1">
      <c r="A12" s="38"/>
      <c r="B12" s="72" t="s">
        <v>57</v>
      </c>
      <c r="C12" s="53"/>
      <c r="D12" s="74" t="str">
        <f>IFERROR(VLOOKUP(H12,'Reference Sheet'!$A$18:$B$20,2,FALSE),"")</f>
        <v>1: Partially meets expectations</v>
      </c>
      <c r="E12" s="62"/>
      <c r="F12" s="34"/>
      <c r="G12" s="34"/>
      <c r="H12" s="34">
        <f>SUM(J17:J31)</f>
        <v>1</v>
      </c>
      <c r="I12" s="34"/>
      <c r="J12" s="34"/>
      <c r="K12" s="34"/>
      <c r="L12" s="34"/>
      <c r="M12" s="34"/>
      <c r="N12" s="34"/>
      <c r="O12" s="34"/>
      <c r="P12" s="34"/>
      <c r="Q12" s="34"/>
      <c r="R12" s="34"/>
      <c r="S12" s="34"/>
      <c r="T12" s="34"/>
      <c r="U12" s="34"/>
      <c r="V12" s="34"/>
      <c r="W12" s="34"/>
      <c r="X12" s="34"/>
      <c r="Y12" s="34"/>
      <c r="Z12" s="34"/>
    </row>
    <row r="13" spans="1:26">
      <c r="A13" s="11"/>
      <c r="B13" s="60" t="s">
        <v>201</v>
      </c>
      <c r="C13" s="61"/>
      <c r="D13" s="61"/>
      <c r="E13" s="62"/>
      <c r="F13" s="11"/>
      <c r="G13" s="11"/>
      <c r="H13" s="11"/>
      <c r="I13" s="11"/>
      <c r="J13" s="11"/>
      <c r="K13" s="11"/>
      <c r="L13" s="11"/>
      <c r="M13" s="11"/>
      <c r="N13" s="11"/>
      <c r="O13" s="11"/>
      <c r="P13" s="11"/>
      <c r="Q13" s="11"/>
      <c r="R13" s="11"/>
      <c r="S13" s="11"/>
      <c r="T13" s="11"/>
      <c r="U13" s="11"/>
      <c r="V13" s="11"/>
      <c r="W13" s="11"/>
      <c r="X13" s="11"/>
      <c r="Y13" s="11"/>
      <c r="Z13" s="11"/>
    </row>
    <row r="14" spans="1:26">
      <c r="A14" s="11"/>
      <c r="B14" s="63" t="s">
        <v>202</v>
      </c>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11"/>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c r="A16" s="33"/>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c r="A17" s="11"/>
      <c r="B17" s="53"/>
      <c r="C17" s="53"/>
      <c r="D17" s="53"/>
      <c r="E17" s="53"/>
      <c r="F17" s="11"/>
      <c r="G17" s="11"/>
      <c r="H17" s="41">
        <v>8</v>
      </c>
      <c r="I17" s="41">
        <v>2</v>
      </c>
      <c r="J17" s="11">
        <f t="shared" ref="J17:J24" si="0">IF(AND(H$10=TRUE,$H$11=H17),I17,0)</f>
        <v>0</v>
      </c>
      <c r="K17" s="11"/>
      <c r="L17" s="11"/>
      <c r="M17" s="11"/>
      <c r="N17" s="11"/>
      <c r="O17" s="11"/>
      <c r="P17" s="11"/>
      <c r="Q17" s="11"/>
      <c r="R17" s="11"/>
      <c r="S17" s="11"/>
      <c r="T17" s="11"/>
      <c r="U17" s="11"/>
      <c r="V17" s="11"/>
      <c r="W17" s="11"/>
      <c r="X17" s="11"/>
      <c r="Y17" s="11"/>
      <c r="Z17" s="11"/>
    </row>
    <row r="18" spans="1:26">
      <c r="A18" s="11"/>
      <c r="B18" s="11"/>
      <c r="C18" s="11"/>
      <c r="D18" s="39"/>
      <c r="E18" s="11"/>
      <c r="F18" s="34"/>
      <c r="G18" s="34"/>
      <c r="H18" s="40">
        <v>7</v>
      </c>
      <c r="I18" s="40">
        <v>2</v>
      </c>
      <c r="J18" s="34">
        <f t="shared" si="0"/>
        <v>0</v>
      </c>
      <c r="K18" s="34"/>
      <c r="L18" s="34"/>
      <c r="M18" s="34"/>
      <c r="N18" s="34"/>
      <c r="O18" s="34"/>
      <c r="P18" s="34"/>
      <c r="Q18" s="34"/>
      <c r="R18" s="34"/>
      <c r="S18" s="34"/>
      <c r="T18" s="34"/>
      <c r="U18" s="34"/>
      <c r="V18" s="34"/>
      <c r="W18" s="34"/>
      <c r="X18" s="34"/>
      <c r="Y18" s="34"/>
      <c r="Z18" s="34"/>
    </row>
    <row r="19" spans="1:26">
      <c r="A19" s="11"/>
      <c r="B19" s="11"/>
      <c r="C19" s="11"/>
      <c r="D19" s="39"/>
      <c r="E19" s="11"/>
      <c r="F19" s="11"/>
      <c r="G19" s="11"/>
      <c r="H19" s="41">
        <v>6</v>
      </c>
      <c r="I19" s="41">
        <v>1</v>
      </c>
      <c r="J19" s="11">
        <f t="shared" si="0"/>
        <v>1</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5</v>
      </c>
      <c r="I20" s="41">
        <v>1</v>
      </c>
      <c r="J20" s="11">
        <f t="shared" si="0"/>
        <v>0</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4</v>
      </c>
      <c r="I21" s="41">
        <v>1</v>
      </c>
      <c r="J21" s="11">
        <f t="shared" si="0"/>
        <v>0</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3</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41">
        <v>2</v>
      </c>
      <c r="I23" s="41">
        <v>0</v>
      </c>
      <c r="J23" s="11">
        <f t="shared" si="0"/>
        <v>0</v>
      </c>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41">
        <v>1</v>
      </c>
      <c r="I24" s="41">
        <v>0</v>
      </c>
      <c r="J24" s="11">
        <f t="shared" si="0"/>
        <v>0</v>
      </c>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64.140625" customWidth="1"/>
    <col min="8" max="10" width="9.140625" hidden="1" customWidth="1"/>
    <col min="11" max="26" width="9.140625" customWidth="1"/>
  </cols>
  <sheetData>
    <row r="1" spans="1:26">
      <c r="A1" s="64" t="s">
        <v>154</v>
      </c>
      <c r="B1" s="61"/>
      <c r="C1" s="61"/>
      <c r="D1" s="61"/>
      <c r="E1" s="61"/>
      <c r="F1" s="62"/>
      <c r="G1" s="11"/>
      <c r="H1" s="11"/>
      <c r="I1" s="11"/>
      <c r="J1" s="11"/>
      <c r="K1" s="11"/>
      <c r="L1" s="11"/>
      <c r="M1" s="11"/>
      <c r="N1" s="11"/>
      <c r="O1" s="11"/>
      <c r="P1" s="11"/>
      <c r="Q1" s="11"/>
      <c r="R1" s="11"/>
      <c r="S1" s="11"/>
      <c r="T1" s="11"/>
      <c r="U1" s="11"/>
      <c r="V1" s="11"/>
      <c r="W1" s="11"/>
      <c r="X1" s="11"/>
      <c r="Y1" s="11"/>
      <c r="Z1" s="11"/>
    </row>
    <row r="2" spans="1:26" ht="36.75" customHeight="1">
      <c r="A2" s="65" t="s">
        <v>203</v>
      </c>
      <c r="B2" s="61"/>
      <c r="C2" s="61"/>
      <c r="D2" s="61"/>
      <c r="E2" s="61"/>
      <c r="F2" s="62"/>
      <c r="G2" s="11"/>
      <c r="H2" s="11"/>
      <c r="I2" s="11"/>
      <c r="J2" s="11"/>
      <c r="K2" s="11"/>
      <c r="L2" s="11"/>
      <c r="M2" s="11"/>
      <c r="N2" s="11"/>
      <c r="O2" s="11"/>
      <c r="P2" s="11"/>
      <c r="Q2" s="11"/>
      <c r="R2" s="11"/>
      <c r="S2" s="11"/>
      <c r="T2" s="11"/>
      <c r="U2" s="11"/>
      <c r="V2" s="11"/>
      <c r="W2" s="11"/>
      <c r="X2" s="11"/>
      <c r="Y2" s="11"/>
      <c r="Z2" s="11"/>
    </row>
    <row r="3" spans="1:26" ht="46.5" customHeight="1">
      <c r="A3" s="66" t="s">
        <v>204</v>
      </c>
      <c r="B3" s="53"/>
      <c r="C3" s="53"/>
      <c r="D3" s="53"/>
      <c r="E3" s="53"/>
      <c r="F3" s="53"/>
      <c r="G3" s="11"/>
      <c r="H3" s="11"/>
      <c r="I3" s="11"/>
      <c r="J3" s="11"/>
      <c r="K3" s="11"/>
      <c r="L3" s="11"/>
      <c r="M3" s="11"/>
      <c r="N3" s="11"/>
      <c r="O3" s="11"/>
      <c r="P3" s="11"/>
      <c r="Q3" s="11"/>
      <c r="R3" s="11"/>
      <c r="S3" s="11"/>
      <c r="T3" s="11"/>
      <c r="U3" s="11"/>
      <c r="V3" s="11"/>
      <c r="W3" s="11"/>
      <c r="X3" s="11"/>
      <c r="Y3" s="11"/>
      <c r="Z3" s="11"/>
    </row>
    <row r="4" spans="1:26">
      <c r="A4" s="67" t="s">
        <v>33</v>
      </c>
      <c r="B4" s="55"/>
      <c r="C4" s="29" t="s">
        <v>34</v>
      </c>
      <c r="D4" s="29" t="s">
        <v>35</v>
      </c>
      <c r="E4" s="29" t="s">
        <v>36</v>
      </c>
      <c r="F4" s="29" t="s">
        <v>37</v>
      </c>
      <c r="G4" s="29" t="s">
        <v>38</v>
      </c>
      <c r="H4" s="11"/>
      <c r="I4" s="11"/>
      <c r="J4" s="11"/>
      <c r="K4" s="11"/>
      <c r="L4" s="11"/>
      <c r="M4" s="11"/>
      <c r="N4" s="11"/>
      <c r="O4" s="11"/>
      <c r="P4" s="11"/>
      <c r="Q4" s="11"/>
      <c r="R4" s="11"/>
      <c r="S4" s="11"/>
      <c r="T4" s="11"/>
      <c r="U4" s="11"/>
      <c r="V4" s="11"/>
      <c r="W4" s="11"/>
      <c r="X4" s="11"/>
      <c r="Y4" s="11"/>
      <c r="Z4" s="11"/>
    </row>
    <row r="5" spans="1:26" ht="150" customHeight="1">
      <c r="A5" s="68" t="s">
        <v>205</v>
      </c>
      <c r="B5" s="55"/>
      <c r="C5" s="30" t="s">
        <v>40</v>
      </c>
      <c r="D5" s="32" t="s">
        <v>206</v>
      </c>
      <c r="E5" s="32" t="s">
        <v>207</v>
      </c>
      <c r="F5" s="32" t="s">
        <v>208</v>
      </c>
      <c r="G5" s="32"/>
      <c r="H5" s="33">
        <f>VLOOKUP(C5,'Reference Sheet'!$A$1:$B$3,2)</f>
        <v>2</v>
      </c>
      <c r="I5" s="33"/>
      <c r="J5" s="34"/>
      <c r="K5" s="34"/>
      <c r="L5" s="34"/>
      <c r="M5" s="34"/>
      <c r="N5" s="34"/>
      <c r="O5" s="34"/>
      <c r="P5" s="34"/>
      <c r="Q5" s="34"/>
      <c r="R5" s="34"/>
      <c r="S5" s="34"/>
      <c r="T5" s="34"/>
      <c r="U5" s="34"/>
      <c r="V5" s="34"/>
      <c r="W5" s="34"/>
      <c r="X5" s="34"/>
      <c r="Y5" s="34"/>
      <c r="Z5" s="34"/>
    </row>
    <row r="6" spans="1:26" ht="165" customHeight="1">
      <c r="A6" s="69" t="s">
        <v>209</v>
      </c>
      <c r="B6" s="55"/>
      <c r="C6" s="30" t="s">
        <v>40</v>
      </c>
      <c r="D6" s="32" t="s">
        <v>210</v>
      </c>
      <c r="E6" s="32" t="s">
        <v>211</v>
      </c>
      <c r="F6" s="32" t="s">
        <v>212</v>
      </c>
      <c r="G6" s="32"/>
      <c r="H6" s="33">
        <f>VLOOKUP(C6,'Reference Sheet'!$A$1:$B$3,2)</f>
        <v>2</v>
      </c>
      <c r="I6" s="33"/>
      <c r="J6" s="34"/>
      <c r="K6" s="34"/>
      <c r="L6" s="34"/>
      <c r="M6" s="34"/>
      <c r="N6" s="34"/>
      <c r="O6" s="34"/>
      <c r="P6" s="34"/>
      <c r="Q6" s="34"/>
      <c r="R6" s="34"/>
      <c r="S6" s="34"/>
      <c r="T6" s="34"/>
      <c r="U6" s="34"/>
      <c r="V6" s="34"/>
      <c r="W6" s="34"/>
      <c r="X6" s="34"/>
      <c r="Y6" s="34"/>
      <c r="Z6" s="34"/>
    </row>
    <row r="7" spans="1:26" ht="135" customHeight="1">
      <c r="A7" s="69" t="s">
        <v>213</v>
      </c>
      <c r="B7" s="55"/>
      <c r="C7" s="30" t="s">
        <v>40</v>
      </c>
      <c r="D7" s="32" t="s">
        <v>214</v>
      </c>
      <c r="E7" s="32" t="s">
        <v>215</v>
      </c>
      <c r="F7" s="32" t="s">
        <v>216</v>
      </c>
      <c r="G7" s="32"/>
      <c r="H7" s="33">
        <f>VLOOKUP(C7,'Reference Sheet'!$A$1:$B$3,2)</f>
        <v>2</v>
      </c>
      <c r="I7" s="33"/>
      <c r="J7" s="34"/>
      <c r="K7" s="34"/>
      <c r="L7" s="34"/>
      <c r="M7" s="34"/>
      <c r="N7" s="34"/>
      <c r="O7" s="34"/>
      <c r="P7" s="34"/>
      <c r="Q7" s="34"/>
      <c r="R7" s="34"/>
      <c r="S7" s="34"/>
      <c r="T7" s="34"/>
      <c r="U7" s="34"/>
      <c r="V7" s="34"/>
      <c r="W7" s="34"/>
      <c r="X7" s="34"/>
      <c r="Y7" s="34"/>
      <c r="Z7" s="34"/>
    </row>
    <row r="8" spans="1:26" ht="225" customHeight="1">
      <c r="A8" s="68" t="s">
        <v>217</v>
      </c>
      <c r="B8" s="55"/>
      <c r="C8" s="30" t="s">
        <v>40</v>
      </c>
      <c r="D8" s="32" t="s">
        <v>218</v>
      </c>
      <c r="E8" s="32" t="s">
        <v>219</v>
      </c>
      <c r="F8" s="32" t="s">
        <v>220</v>
      </c>
      <c r="G8" s="44"/>
      <c r="H8" s="37">
        <f>VLOOKUP(C8,'Reference Sheet'!$A$1:$B$3,2)</f>
        <v>2</v>
      </c>
      <c r="I8" s="37"/>
      <c r="J8" s="37"/>
      <c r="K8" s="37"/>
      <c r="L8" s="37"/>
      <c r="M8" s="37"/>
      <c r="N8" s="37"/>
      <c r="O8" s="37"/>
      <c r="P8" s="37"/>
      <c r="Q8" s="37"/>
      <c r="R8" s="37"/>
      <c r="S8" s="37"/>
      <c r="T8" s="37"/>
      <c r="U8" s="37"/>
      <c r="V8" s="37"/>
      <c r="W8" s="37"/>
      <c r="X8" s="37"/>
      <c r="Y8" s="37"/>
      <c r="Z8" s="37"/>
    </row>
    <row r="9" spans="1:26" ht="20.25" customHeight="1">
      <c r="A9" s="11"/>
      <c r="B9" s="70" t="s">
        <v>81</v>
      </c>
      <c r="C9" s="71"/>
      <c r="D9" s="71"/>
      <c r="E9" s="71"/>
      <c r="F9" s="37"/>
      <c r="G9" s="37"/>
      <c r="H9" s="37"/>
      <c r="I9" s="37"/>
      <c r="J9" s="37"/>
      <c r="K9" s="37"/>
      <c r="L9" s="37"/>
      <c r="M9" s="37"/>
      <c r="N9" s="37"/>
      <c r="O9" s="37"/>
      <c r="P9" s="37"/>
      <c r="Q9" s="37"/>
      <c r="R9" s="37"/>
      <c r="S9" s="37"/>
      <c r="T9" s="37"/>
      <c r="U9" s="37"/>
      <c r="V9" s="37"/>
      <c r="W9" s="37"/>
      <c r="X9" s="37"/>
      <c r="Y9" s="37"/>
      <c r="Z9" s="37"/>
    </row>
    <row r="10" spans="1:26">
      <c r="A10" s="38"/>
      <c r="B10" s="60" t="s">
        <v>221</v>
      </c>
      <c r="C10" s="61"/>
      <c r="D10" s="61"/>
      <c r="E10" s="62"/>
      <c r="F10" s="11"/>
      <c r="G10" s="11"/>
      <c r="H10" s="11" t="b">
        <v>1</v>
      </c>
      <c r="I10" s="11"/>
      <c r="J10" s="11"/>
      <c r="K10" s="11"/>
      <c r="L10" s="11"/>
      <c r="M10" s="11"/>
      <c r="N10" s="11"/>
      <c r="O10" s="11"/>
      <c r="P10" s="11"/>
      <c r="Q10" s="11"/>
      <c r="R10" s="11"/>
      <c r="S10" s="11"/>
      <c r="T10" s="11"/>
      <c r="U10" s="11"/>
      <c r="V10" s="11"/>
      <c r="W10" s="11"/>
      <c r="X10" s="11"/>
      <c r="Y10" s="11"/>
      <c r="Z10" s="11"/>
    </row>
    <row r="11" spans="1:26" ht="57" customHeight="1">
      <c r="A11" s="38"/>
      <c r="B11" s="72" t="s">
        <v>56</v>
      </c>
      <c r="C11" s="53"/>
      <c r="D11" s="73">
        <f>IFERROR(H11,"")</f>
        <v>8</v>
      </c>
      <c r="E11" s="53"/>
      <c r="F11" s="11"/>
      <c r="G11" s="11"/>
      <c r="H11" s="11">
        <f>SUM(H5:H8)</f>
        <v>8</v>
      </c>
      <c r="I11" s="11"/>
      <c r="J11" s="11"/>
      <c r="K11" s="11"/>
      <c r="L11" s="11"/>
      <c r="M11" s="11"/>
      <c r="N11" s="11"/>
      <c r="O11" s="11"/>
      <c r="P11" s="11"/>
      <c r="Q11" s="11"/>
      <c r="R11" s="11"/>
      <c r="S11" s="11"/>
      <c r="T11" s="11"/>
      <c r="U11" s="11"/>
      <c r="V11" s="11"/>
      <c r="W11" s="11"/>
      <c r="X11" s="11"/>
      <c r="Y11" s="11"/>
      <c r="Z11" s="11"/>
    </row>
    <row r="12" spans="1:26" ht="85.5" customHeight="1">
      <c r="A12" s="38"/>
      <c r="B12" s="72" t="s">
        <v>57</v>
      </c>
      <c r="C12" s="53"/>
      <c r="D12" s="74" t="str">
        <f>IFERROR(VLOOKUP(H12,'Reference Sheet'!$A$18:$B$20,2,FALSE),"")</f>
        <v>2: Meets expectations</v>
      </c>
      <c r="E12" s="62"/>
      <c r="F12" s="34"/>
      <c r="G12" s="34"/>
      <c r="H12" s="34">
        <f>SUM(J17:J31)</f>
        <v>2</v>
      </c>
      <c r="I12" s="34"/>
      <c r="J12" s="34"/>
      <c r="K12" s="34"/>
      <c r="L12" s="34"/>
      <c r="M12" s="34"/>
      <c r="N12" s="34"/>
      <c r="O12" s="34"/>
      <c r="P12" s="34"/>
      <c r="Q12" s="34"/>
      <c r="R12" s="34"/>
      <c r="S12" s="34"/>
      <c r="T12" s="34"/>
      <c r="U12" s="34"/>
      <c r="V12" s="34"/>
      <c r="W12" s="34"/>
      <c r="X12" s="34"/>
      <c r="Y12" s="34"/>
      <c r="Z12" s="34"/>
    </row>
    <row r="13" spans="1:26">
      <c r="A13" s="11"/>
      <c r="B13" s="60" t="s">
        <v>222</v>
      </c>
      <c r="C13" s="61"/>
      <c r="D13" s="61"/>
      <c r="E13" s="62"/>
      <c r="F13" s="11"/>
      <c r="G13" s="11"/>
      <c r="H13" s="11"/>
      <c r="I13" s="11"/>
      <c r="J13" s="11"/>
      <c r="K13" s="11"/>
      <c r="L13" s="11"/>
      <c r="M13" s="11"/>
      <c r="N13" s="11"/>
      <c r="O13" s="11"/>
      <c r="P13" s="11"/>
      <c r="Q13" s="11"/>
      <c r="R13" s="11"/>
      <c r="S13" s="11"/>
      <c r="T13" s="11"/>
      <c r="U13" s="11"/>
      <c r="V13" s="11"/>
      <c r="W13" s="11"/>
      <c r="X13" s="11"/>
      <c r="Y13" s="11"/>
      <c r="Z13" s="11"/>
    </row>
    <row r="14" spans="1:26">
      <c r="A14" s="11"/>
      <c r="B14" s="75"/>
      <c r="C14" s="53"/>
      <c r="D14" s="53"/>
      <c r="E14" s="53"/>
      <c r="F14" s="11"/>
      <c r="G14" s="11"/>
      <c r="H14" s="11"/>
      <c r="I14" s="11"/>
      <c r="J14" s="11"/>
      <c r="K14" s="11"/>
      <c r="L14" s="11"/>
      <c r="M14" s="11"/>
      <c r="N14" s="11"/>
      <c r="O14" s="11"/>
      <c r="P14" s="11"/>
      <c r="Q14" s="11"/>
      <c r="R14" s="11"/>
      <c r="S14" s="11"/>
      <c r="T14" s="11"/>
      <c r="U14" s="11"/>
      <c r="V14" s="11"/>
      <c r="W14" s="11"/>
      <c r="X14" s="11"/>
      <c r="Y14" s="11"/>
      <c r="Z14" s="11"/>
    </row>
    <row r="15" spans="1:26">
      <c r="A15" s="11"/>
      <c r="B15" s="53"/>
      <c r="C15" s="53"/>
      <c r="D15" s="53"/>
      <c r="E15" s="53"/>
      <c r="F15" s="11"/>
      <c r="G15" s="11"/>
      <c r="H15" s="11"/>
      <c r="I15" s="11"/>
      <c r="J15" s="11"/>
      <c r="K15" s="11"/>
      <c r="L15" s="11"/>
      <c r="M15" s="11"/>
      <c r="N15" s="11"/>
      <c r="O15" s="11"/>
      <c r="P15" s="11"/>
      <c r="Q15" s="11"/>
      <c r="R15" s="11"/>
      <c r="S15" s="11"/>
      <c r="T15" s="11"/>
      <c r="U15" s="11"/>
      <c r="V15" s="11"/>
      <c r="W15" s="11"/>
      <c r="X15" s="11"/>
      <c r="Y15" s="11"/>
      <c r="Z15" s="11"/>
    </row>
    <row r="16" spans="1:26">
      <c r="A16" s="33"/>
      <c r="B16" s="53"/>
      <c r="C16" s="53"/>
      <c r="D16" s="53"/>
      <c r="E16" s="53"/>
      <c r="F16" s="11"/>
      <c r="G16" s="11"/>
      <c r="H16" s="11"/>
      <c r="I16" s="11"/>
      <c r="J16" s="11"/>
      <c r="K16" s="11"/>
      <c r="L16" s="11"/>
      <c r="M16" s="11"/>
      <c r="N16" s="11"/>
      <c r="O16" s="11"/>
      <c r="P16" s="11"/>
      <c r="Q16" s="11"/>
      <c r="R16" s="11"/>
      <c r="S16" s="11"/>
      <c r="T16" s="11"/>
      <c r="U16" s="11"/>
      <c r="V16" s="11"/>
      <c r="W16" s="11"/>
      <c r="X16" s="11"/>
      <c r="Y16" s="11"/>
      <c r="Z16" s="11"/>
    </row>
    <row r="17" spans="1:26">
      <c r="A17" s="11"/>
      <c r="B17" s="53"/>
      <c r="C17" s="53"/>
      <c r="D17" s="53"/>
      <c r="E17" s="53"/>
      <c r="F17" s="11"/>
      <c r="G17" s="11"/>
      <c r="H17" s="41">
        <v>8</v>
      </c>
      <c r="I17" s="41">
        <v>2</v>
      </c>
      <c r="J17" s="11">
        <f t="shared" ref="J17:J24" si="0">IF(AND(H$10=TRUE,$H$11=H17),I17,0)</f>
        <v>2</v>
      </c>
      <c r="K17" s="11"/>
      <c r="L17" s="11"/>
      <c r="M17" s="11"/>
      <c r="N17" s="11"/>
      <c r="O17" s="11"/>
      <c r="P17" s="11"/>
      <c r="Q17" s="11"/>
      <c r="R17" s="11"/>
      <c r="S17" s="11"/>
      <c r="T17" s="11"/>
      <c r="U17" s="11"/>
      <c r="V17" s="11"/>
      <c r="W17" s="11"/>
      <c r="X17" s="11"/>
      <c r="Y17" s="11"/>
      <c r="Z17" s="11"/>
    </row>
    <row r="18" spans="1:26">
      <c r="A18" s="11"/>
      <c r="B18" s="11"/>
      <c r="C18" s="11"/>
      <c r="D18" s="39"/>
      <c r="E18" s="11"/>
      <c r="F18" s="34"/>
      <c r="G18" s="34"/>
      <c r="H18" s="40">
        <v>7</v>
      </c>
      <c r="I18" s="40">
        <v>2</v>
      </c>
      <c r="J18" s="34">
        <f t="shared" si="0"/>
        <v>0</v>
      </c>
      <c r="K18" s="34"/>
      <c r="L18" s="34"/>
      <c r="M18" s="34"/>
      <c r="N18" s="34"/>
      <c r="O18" s="34"/>
      <c r="P18" s="34"/>
      <c r="Q18" s="34"/>
      <c r="R18" s="34"/>
      <c r="S18" s="34"/>
      <c r="T18" s="34"/>
      <c r="U18" s="34"/>
      <c r="V18" s="34"/>
      <c r="W18" s="34"/>
      <c r="X18" s="34"/>
      <c r="Y18" s="34"/>
      <c r="Z18" s="34"/>
    </row>
    <row r="19" spans="1:26">
      <c r="A19" s="11"/>
      <c r="B19" s="11"/>
      <c r="C19" s="11"/>
      <c r="D19" s="39"/>
      <c r="E19" s="11"/>
      <c r="F19" s="11"/>
      <c r="G19" s="11"/>
      <c r="H19" s="41">
        <v>6</v>
      </c>
      <c r="I19" s="41">
        <v>1</v>
      </c>
      <c r="J19" s="11">
        <f t="shared" si="0"/>
        <v>0</v>
      </c>
      <c r="K19" s="11"/>
      <c r="L19" s="11"/>
      <c r="M19" s="11"/>
      <c r="N19" s="11"/>
      <c r="O19" s="11"/>
      <c r="P19" s="11"/>
      <c r="Q19" s="11"/>
      <c r="R19" s="11"/>
      <c r="S19" s="11"/>
      <c r="T19" s="11"/>
      <c r="U19" s="11"/>
      <c r="V19" s="11"/>
      <c r="W19" s="11"/>
      <c r="X19" s="11"/>
      <c r="Y19" s="11"/>
      <c r="Z19" s="11"/>
    </row>
    <row r="20" spans="1:26">
      <c r="A20" s="11"/>
      <c r="B20" s="11"/>
      <c r="C20" s="11"/>
      <c r="D20" s="39"/>
      <c r="E20" s="11"/>
      <c r="F20" s="11"/>
      <c r="G20" s="11"/>
      <c r="H20" s="41">
        <v>5</v>
      </c>
      <c r="I20" s="41">
        <v>1</v>
      </c>
      <c r="J20" s="11">
        <f t="shared" si="0"/>
        <v>0</v>
      </c>
      <c r="K20" s="11"/>
      <c r="L20" s="11"/>
      <c r="M20" s="11"/>
      <c r="N20" s="11"/>
      <c r="O20" s="11"/>
      <c r="P20" s="11"/>
      <c r="Q20" s="11"/>
      <c r="R20" s="11"/>
      <c r="S20" s="11"/>
      <c r="T20" s="11"/>
      <c r="U20" s="11"/>
      <c r="V20" s="11"/>
      <c r="W20" s="11"/>
      <c r="X20" s="11"/>
      <c r="Y20" s="11"/>
      <c r="Z20" s="11"/>
    </row>
    <row r="21" spans="1:26" ht="15.75" customHeight="1">
      <c r="A21" s="11"/>
      <c r="B21" s="11"/>
      <c r="C21" s="11"/>
      <c r="D21" s="39"/>
      <c r="E21" s="11"/>
      <c r="F21" s="11"/>
      <c r="G21" s="11"/>
      <c r="H21" s="41">
        <v>4</v>
      </c>
      <c r="I21" s="41">
        <v>1</v>
      </c>
      <c r="J21" s="11">
        <f t="shared" si="0"/>
        <v>0</v>
      </c>
      <c r="K21" s="11"/>
      <c r="L21" s="11"/>
      <c r="M21" s="11"/>
      <c r="N21" s="11"/>
      <c r="O21" s="11"/>
      <c r="P21" s="11"/>
      <c r="Q21" s="11"/>
      <c r="R21" s="11"/>
      <c r="S21" s="11"/>
      <c r="T21" s="11"/>
      <c r="U21" s="11"/>
      <c r="V21" s="11"/>
      <c r="W21" s="11"/>
      <c r="X21" s="11"/>
      <c r="Y21" s="11"/>
      <c r="Z21" s="11"/>
    </row>
    <row r="22" spans="1:26" ht="15.75" customHeight="1">
      <c r="A22" s="11"/>
      <c r="B22" s="11"/>
      <c r="C22" s="11"/>
      <c r="D22" s="39"/>
      <c r="E22" s="11"/>
      <c r="F22" s="11"/>
      <c r="G22" s="11"/>
      <c r="H22" s="41">
        <v>3</v>
      </c>
      <c r="I22" s="41">
        <v>0</v>
      </c>
      <c r="J22" s="11">
        <f t="shared" si="0"/>
        <v>0</v>
      </c>
      <c r="K22" s="11"/>
      <c r="L22" s="11"/>
      <c r="M22" s="11"/>
      <c r="N22" s="11"/>
      <c r="O22" s="11"/>
      <c r="P22" s="11"/>
      <c r="Q22" s="11"/>
      <c r="R22" s="11"/>
      <c r="S22" s="11"/>
      <c r="T22" s="11"/>
      <c r="U22" s="11"/>
      <c r="V22" s="11"/>
      <c r="W22" s="11"/>
      <c r="X22" s="11"/>
      <c r="Y22" s="11"/>
      <c r="Z22" s="11"/>
    </row>
    <row r="23" spans="1:26" ht="15.75" customHeight="1">
      <c r="A23" s="11"/>
      <c r="B23" s="11"/>
      <c r="C23" s="11"/>
      <c r="D23" s="39"/>
      <c r="E23" s="11"/>
      <c r="F23" s="11"/>
      <c r="G23" s="11"/>
      <c r="H23" s="41">
        <v>2</v>
      </c>
      <c r="I23" s="41">
        <v>0</v>
      </c>
      <c r="J23" s="11">
        <f t="shared" si="0"/>
        <v>0</v>
      </c>
      <c r="K23" s="11"/>
      <c r="L23" s="11"/>
      <c r="M23" s="11"/>
      <c r="N23" s="11"/>
      <c r="O23" s="11"/>
      <c r="P23" s="11"/>
      <c r="Q23" s="11"/>
      <c r="R23" s="11"/>
      <c r="S23" s="11"/>
      <c r="T23" s="11"/>
      <c r="U23" s="11"/>
      <c r="V23" s="11"/>
      <c r="W23" s="11"/>
      <c r="X23" s="11"/>
      <c r="Y23" s="11"/>
      <c r="Z23" s="11"/>
    </row>
    <row r="24" spans="1:26" ht="15.75" customHeight="1">
      <c r="A24" s="11"/>
      <c r="B24" s="11"/>
      <c r="C24" s="11"/>
      <c r="D24" s="39"/>
      <c r="E24" s="11"/>
      <c r="F24" s="11"/>
      <c r="G24" s="11"/>
      <c r="H24" s="41">
        <v>1</v>
      </c>
      <c r="I24" s="41">
        <v>0</v>
      </c>
      <c r="J24" s="11">
        <f t="shared" si="0"/>
        <v>0</v>
      </c>
      <c r="K24" s="11"/>
      <c r="L24" s="11"/>
      <c r="M24" s="11"/>
      <c r="N24" s="11"/>
      <c r="O24" s="11"/>
      <c r="P24" s="11"/>
      <c r="Q24" s="11"/>
      <c r="R24" s="11"/>
      <c r="S24" s="11"/>
      <c r="T24" s="11"/>
      <c r="U24" s="11"/>
      <c r="V24" s="11"/>
      <c r="W24" s="11"/>
      <c r="X24" s="11"/>
      <c r="Y24" s="11"/>
      <c r="Z24" s="11"/>
    </row>
    <row r="25" spans="1:26" ht="15.75" customHeight="1">
      <c r="A25" s="11"/>
      <c r="B25" s="11"/>
      <c r="C25" s="11"/>
      <c r="D25" s="39"/>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39"/>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39"/>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39"/>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39"/>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39"/>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39"/>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39"/>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39"/>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39"/>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39"/>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39"/>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39"/>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39"/>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39"/>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39"/>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39"/>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39"/>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39"/>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39"/>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39"/>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39"/>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39"/>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39"/>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39"/>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39"/>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39"/>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39"/>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39"/>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39"/>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39"/>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39"/>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39"/>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39"/>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39"/>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39"/>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39"/>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39"/>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39"/>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39"/>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39"/>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39"/>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39"/>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39"/>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39"/>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39"/>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39"/>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39"/>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39"/>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39"/>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39"/>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39"/>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39"/>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39"/>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39"/>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39"/>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39"/>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39"/>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39"/>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39"/>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39"/>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39"/>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39"/>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39"/>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39"/>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39"/>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39"/>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39"/>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39"/>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39"/>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39"/>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39"/>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39"/>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39"/>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39"/>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39"/>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39"/>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39"/>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39"/>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39"/>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39"/>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39"/>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39"/>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39"/>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39"/>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39"/>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39"/>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39"/>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39"/>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3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39"/>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39"/>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39"/>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39"/>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39"/>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39"/>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39"/>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39"/>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39"/>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39"/>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39"/>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39"/>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39"/>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39"/>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39"/>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39"/>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39"/>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39"/>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39"/>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39"/>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39"/>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3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39"/>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39"/>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39"/>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39"/>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39"/>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39"/>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39"/>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39"/>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39"/>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39"/>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39"/>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39"/>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39"/>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39"/>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39"/>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39"/>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39"/>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39"/>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39"/>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39"/>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39"/>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39"/>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39"/>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39"/>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39"/>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39"/>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39"/>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39"/>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39"/>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39"/>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39"/>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39"/>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39"/>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39"/>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39"/>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39"/>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39"/>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39"/>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39"/>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39"/>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39"/>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39"/>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39"/>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39"/>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39"/>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39"/>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39"/>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39"/>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39"/>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39"/>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39"/>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39"/>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39"/>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39"/>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39"/>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39"/>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39"/>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39"/>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39"/>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39"/>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39"/>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39"/>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39"/>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39"/>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39"/>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39"/>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39"/>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39"/>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39"/>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39"/>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39"/>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39"/>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39"/>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39"/>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39"/>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39"/>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39"/>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39"/>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39"/>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39"/>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39"/>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39"/>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39"/>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39"/>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39"/>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39"/>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39"/>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39"/>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39"/>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39"/>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39"/>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39"/>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39"/>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39"/>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39"/>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39"/>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39"/>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39"/>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39"/>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39"/>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39"/>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39"/>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39"/>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39"/>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39"/>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39"/>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39"/>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39"/>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39"/>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39"/>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39"/>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39"/>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39"/>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39"/>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39"/>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39"/>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39"/>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39"/>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39"/>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39"/>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39"/>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39"/>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39"/>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39"/>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39"/>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39"/>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39"/>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39"/>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39"/>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39"/>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39"/>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39"/>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39"/>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39"/>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39"/>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39"/>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39"/>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39"/>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39"/>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39"/>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39"/>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39"/>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39"/>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39"/>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39"/>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39"/>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39"/>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39"/>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39"/>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39"/>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39"/>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39"/>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39"/>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39"/>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39"/>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39"/>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39"/>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39"/>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39"/>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39"/>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39"/>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39"/>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39"/>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39"/>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39"/>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39"/>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39"/>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39"/>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39"/>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39"/>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39"/>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39"/>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39"/>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39"/>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39"/>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39"/>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39"/>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39"/>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39"/>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39"/>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39"/>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39"/>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39"/>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39"/>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39"/>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39"/>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39"/>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39"/>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39"/>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39"/>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39"/>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39"/>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39"/>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39"/>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39"/>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39"/>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39"/>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39"/>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39"/>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39"/>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39"/>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39"/>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39"/>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39"/>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39"/>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39"/>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39"/>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39"/>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39"/>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39"/>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39"/>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39"/>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39"/>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39"/>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39"/>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39"/>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39"/>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39"/>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39"/>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39"/>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39"/>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39"/>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39"/>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39"/>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39"/>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39"/>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39"/>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39"/>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39"/>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39"/>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39"/>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39"/>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39"/>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39"/>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39"/>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39"/>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39"/>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39"/>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39"/>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39"/>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39"/>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39"/>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39"/>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39"/>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39"/>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39"/>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39"/>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39"/>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39"/>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39"/>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39"/>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39"/>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39"/>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39"/>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39"/>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39"/>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39"/>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39"/>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39"/>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39"/>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39"/>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39"/>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39"/>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39"/>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39"/>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39"/>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39"/>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39"/>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39"/>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39"/>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39"/>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39"/>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39"/>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39"/>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39"/>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39"/>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39"/>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39"/>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39"/>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39"/>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39"/>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39"/>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39"/>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39"/>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39"/>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39"/>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39"/>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39"/>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39"/>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39"/>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39"/>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39"/>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39"/>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39"/>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39"/>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39"/>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39"/>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39"/>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39"/>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39"/>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39"/>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39"/>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39"/>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39"/>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39"/>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39"/>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39"/>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39"/>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39"/>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39"/>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39"/>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39"/>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39"/>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39"/>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39"/>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39"/>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39"/>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39"/>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39"/>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39"/>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39"/>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39"/>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39"/>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39"/>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39"/>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39"/>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39"/>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39"/>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39"/>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39"/>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39"/>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39"/>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39"/>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39"/>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39"/>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39"/>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39"/>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39"/>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39"/>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39"/>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39"/>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39"/>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39"/>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39"/>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39"/>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39"/>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39"/>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39"/>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39"/>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39"/>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39"/>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39"/>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39"/>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39"/>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39"/>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39"/>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39"/>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39"/>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39"/>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39"/>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39"/>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39"/>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39"/>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39"/>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39"/>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39"/>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39"/>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39"/>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39"/>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39"/>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39"/>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39"/>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39"/>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39"/>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39"/>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39"/>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39"/>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39"/>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39"/>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39"/>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39"/>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39"/>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39"/>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39"/>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39"/>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39"/>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39"/>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39"/>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39"/>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39"/>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39"/>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39"/>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39"/>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39"/>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39"/>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39"/>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39"/>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39"/>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39"/>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39"/>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39"/>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39"/>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39"/>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39"/>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39"/>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39"/>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39"/>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39"/>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39"/>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39"/>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39"/>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39"/>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39"/>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39"/>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39"/>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39"/>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39"/>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39"/>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39"/>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39"/>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39"/>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39"/>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39"/>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39"/>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39"/>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39"/>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39"/>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39"/>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39"/>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39"/>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39"/>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39"/>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39"/>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39"/>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39"/>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39"/>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39"/>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39"/>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39"/>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39"/>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39"/>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39"/>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39"/>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39"/>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39"/>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39"/>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39"/>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39"/>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39"/>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39"/>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39"/>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39"/>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39"/>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39"/>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39"/>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39"/>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39"/>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39"/>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39"/>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39"/>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39"/>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39"/>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39"/>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39"/>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39"/>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39"/>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39"/>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39"/>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39"/>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39"/>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39"/>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39"/>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39"/>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39"/>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39"/>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39"/>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39"/>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39"/>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39"/>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39"/>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39"/>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39"/>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39"/>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39"/>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39"/>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39"/>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39"/>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39"/>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39"/>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39"/>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39"/>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39"/>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39"/>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39"/>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39"/>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39"/>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39"/>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39"/>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39"/>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39"/>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39"/>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39"/>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39"/>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39"/>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39"/>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39"/>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39"/>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39"/>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39"/>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39"/>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39"/>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39"/>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39"/>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39"/>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39"/>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39"/>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39"/>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39"/>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39"/>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39"/>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39"/>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39"/>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39"/>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39"/>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39"/>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39"/>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39"/>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39"/>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39"/>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39"/>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39"/>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39"/>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39"/>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39"/>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39"/>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39"/>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39"/>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39"/>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39"/>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39"/>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39"/>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39"/>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39"/>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39"/>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39"/>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39"/>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39"/>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39"/>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39"/>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39"/>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39"/>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39"/>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39"/>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39"/>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39"/>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39"/>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39"/>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39"/>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39"/>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39"/>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39"/>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39"/>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39"/>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39"/>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39"/>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39"/>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39"/>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39"/>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39"/>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39"/>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39"/>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39"/>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39"/>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39"/>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39"/>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39"/>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39"/>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39"/>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39"/>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39"/>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39"/>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39"/>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39"/>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39"/>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39"/>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39"/>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39"/>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39"/>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39"/>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39"/>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39"/>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39"/>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39"/>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39"/>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39"/>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39"/>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39"/>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39"/>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39"/>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39"/>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39"/>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39"/>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39"/>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39"/>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39"/>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39"/>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39"/>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39"/>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39"/>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39"/>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39"/>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39"/>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39"/>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39"/>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39"/>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39"/>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39"/>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39"/>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39"/>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39"/>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39"/>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39"/>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39"/>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39"/>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39"/>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39"/>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39"/>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39"/>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39"/>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39"/>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39"/>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39"/>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39"/>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39"/>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39"/>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39"/>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39"/>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39"/>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39"/>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39"/>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39"/>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39"/>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39"/>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39"/>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39"/>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39"/>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39"/>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39"/>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39"/>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39"/>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39"/>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39"/>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39"/>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39"/>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39"/>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39"/>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39"/>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39"/>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39"/>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39"/>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39"/>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39"/>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39"/>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39"/>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39"/>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39"/>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39"/>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39"/>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39"/>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39"/>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39"/>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39"/>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39"/>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39"/>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39"/>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39"/>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39"/>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39"/>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39"/>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39"/>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39"/>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39"/>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39"/>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39"/>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39"/>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39"/>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39"/>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39"/>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39"/>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39"/>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39"/>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39"/>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39"/>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39"/>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39"/>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39"/>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39"/>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39"/>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39"/>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39"/>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39"/>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39"/>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39"/>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39"/>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39"/>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39"/>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39"/>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39"/>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39"/>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39"/>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39"/>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39"/>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39"/>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39"/>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39"/>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39"/>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39"/>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39"/>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39"/>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39"/>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39"/>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39"/>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39"/>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39"/>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39"/>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39"/>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39"/>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39"/>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39"/>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39"/>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39"/>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39"/>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39"/>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39"/>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39"/>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39"/>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39"/>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39"/>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39"/>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39"/>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39"/>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39"/>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39"/>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39"/>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39"/>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39"/>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39"/>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39"/>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39"/>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39"/>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39"/>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39"/>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39"/>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39"/>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39"/>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39"/>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39"/>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39"/>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39"/>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39"/>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39"/>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39"/>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39"/>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39"/>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39"/>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39"/>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39"/>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39"/>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39"/>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39"/>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39"/>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39"/>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39"/>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39"/>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39"/>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39"/>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39"/>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39"/>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39"/>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39"/>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39"/>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39"/>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39"/>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39"/>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39"/>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39"/>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39"/>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39"/>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39"/>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39"/>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39"/>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39"/>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39"/>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39"/>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39"/>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39"/>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39"/>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39"/>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39"/>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39"/>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39"/>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39"/>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39"/>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39"/>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39"/>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39"/>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39"/>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39"/>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39"/>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39"/>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39"/>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39"/>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39"/>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39"/>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39"/>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39"/>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39"/>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39"/>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39"/>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39"/>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39"/>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39"/>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39"/>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39"/>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39"/>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39"/>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39"/>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39"/>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39"/>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39"/>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39"/>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39"/>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39"/>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39"/>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39"/>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39"/>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39"/>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39"/>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39"/>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39"/>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39"/>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39"/>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39"/>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39"/>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39"/>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39"/>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39"/>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39"/>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39"/>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39"/>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39"/>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39"/>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39"/>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39"/>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39"/>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39"/>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39"/>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39"/>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39"/>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39"/>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39"/>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39"/>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39"/>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39"/>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2022-10-06T23:18:29+00:00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606FC51E-70D6-47E8-9498-34A33578BD00}"/>
</file>

<file path=customXml/itemProps2.xml><?xml version="1.0" encoding="utf-8"?>
<ds:datastoreItem xmlns:ds="http://schemas.openxmlformats.org/officeDocument/2006/customXml" ds:itemID="{EA0DA0E4-0A9F-424B-B11F-55FE882BEF88}"/>
</file>

<file path=customXml/itemProps3.xml><?xml version="1.0" encoding="utf-8"?>
<ds:datastoreItem xmlns:ds="http://schemas.openxmlformats.org/officeDocument/2006/customXml" ds:itemID="{3DEC47CE-C814-47CE-8B5D-6583D6B472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1.1 Alignment</vt:lpstr>
      <vt:lpstr>1.2 Rigor &amp; Communication</vt:lpstr>
      <vt:lpstr>1.3 Cognitive Challenge</vt:lpstr>
      <vt:lpstr>2.1 Engagement &amp; Motivation</vt:lpstr>
      <vt:lpstr>2.2 Culturally Responsive</vt:lpstr>
      <vt:lpstr>3.1 Supports for Teachers</vt:lpstr>
      <vt:lpstr>3.2 Supports for Students</vt:lpstr>
      <vt:lpstr>3.3 Digital Design Elements</vt:lpstr>
      <vt:lpstr>4.1 Formative Assessment</vt:lpstr>
      <vt:lpstr>4.2 Performance Assessments</vt:lpstr>
      <vt:lpstr>4.3 Integrated Assessment</vt:lpstr>
      <vt:lpstr>Reference Sheet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"MooreA"</cp:lastModifiedBy>
  <dcterms:created xsi:type="dcterms:W3CDTF">2020-07-14T16:36:14Z</dcterms:created>
  <dcterms:modified xsi:type="dcterms:W3CDTF">2022-09-12T19:59:09Z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