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~web stuff\ltct\"/>
    </mc:Choice>
  </mc:AlternateContent>
  <xr:revisionPtr revIDLastSave="0" documentId="8_{C5B0A0CA-99DE-4073-B3F6-6321AA6415FD}" xr6:coauthVersionLast="47" xr6:coauthVersionMax="47" xr10:uidLastSave="{00000000-0000-0000-0000-000000000000}"/>
  <bookViews>
    <workbookView xWindow="-110" yWindow="-110" windowWidth="22780" windowHeight="14660" xr2:uid="{7670AC57-F8E1-4994-9E80-D1CD54932A77}"/>
  </bookViews>
  <sheets>
    <sheet name="blank LTCT master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  <c r="D56" i="1"/>
  <c r="C56" i="1"/>
  <c r="B56" i="1"/>
  <c r="F51" i="1"/>
  <c r="E51" i="1"/>
  <c r="D51" i="1"/>
  <c r="C51" i="1"/>
  <c r="B51" i="1"/>
  <c r="F46" i="1"/>
  <c r="E46" i="1"/>
  <c r="D46" i="1"/>
  <c r="C46" i="1"/>
  <c r="B46" i="1"/>
  <c r="F41" i="1"/>
  <c r="E41" i="1"/>
  <c r="D41" i="1"/>
  <c r="C41" i="1"/>
  <c r="B41" i="1"/>
  <c r="F36" i="1"/>
  <c r="E36" i="1"/>
  <c r="D36" i="1"/>
  <c r="C36" i="1"/>
  <c r="B36" i="1"/>
  <c r="F33" i="1"/>
  <c r="F5" i="1" s="1"/>
  <c r="E33" i="1"/>
  <c r="E5" i="1" s="1"/>
  <c r="D33" i="1"/>
  <c r="D5" i="1" s="1"/>
  <c r="C33" i="1"/>
  <c r="C5" i="1" s="1"/>
  <c r="C6" i="1" s="1"/>
  <c r="B33" i="1"/>
  <c r="B5" i="1" s="1"/>
  <c r="F28" i="1"/>
  <c r="E28" i="1"/>
  <c r="D28" i="1"/>
  <c r="C28" i="1"/>
  <c r="B28" i="1"/>
  <c r="F23" i="1"/>
  <c r="E23" i="1"/>
  <c r="D23" i="1"/>
  <c r="C23" i="1"/>
  <c r="B23" i="1"/>
  <c r="F18" i="1"/>
  <c r="F19" i="1" s="1"/>
  <c r="E18" i="1"/>
  <c r="E19" i="1" s="1"/>
  <c r="D18" i="1"/>
  <c r="C18" i="1"/>
  <c r="B18" i="1"/>
  <c r="E16" i="1"/>
  <c r="F14" i="1"/>
  <c r="F16" i="1" s="1"/>
  <c r="E14" i="1"/>
  <c r="D14" i="1"/>
  <c r="D16" i="1" s="1"/>
  <c r="C14" i="1"/>
  <c r="C16" i="1" s="1"/>
  <c r="B14" i="1"/>
  <c r="B16" i="1" s="1"/>
  <c r="F13" i="1"/>
  <c r="E13" i="1"/>
  <c r="D13" i="1"/>
  <c r="C13" i="1"/>
  <c r="B13" i="1"/>
  <c r="B11" i="1"/>
  <c r="B9" i="1"/>
  <c r="G4" i="1"/>
  <c r="G3" i="1"/>
  <c r="F2" i="1"/>
  <c r="E2" i="1"/>
  <c r="D2" i="1"/>
  <c r="C2" i="1"/>
  <c r="G2" i="1" s="1"/>
  <c r="B2" i="1"/>
  <c r="E21" i="1" l="1"/>
  <c r="E24" i="1"/>
  <c r="E6" i="1"/>
  <c r="G5" i="1"/>
  <c r="B6" i="1"/>
  <c r="F24" i="1"/>
  <c r="F21" i="1"/>
  <c r="D6" i="1"/>
  <c r="F6" i="1"/>
  <c r="B19" i="1"/>
  <c r="C19" i="1"/>
  <c r="D19" i="1"/>
  <c r="D21" i="1" l="1"/>
  <c r="D24" i="1"/>
  <c r="F29" i="1"/>
  <c r="F26" i="1"/>
  <c r="C21" i="1"/>
  <c r="C24" i="1"/>
  <c r="B21" i="1"/>
  <c r="B24" i="1"/>
  <c r="E26" i="1"/>
  <c r="E29" i="1"/>
  <c r="B26" i="1" l="1"/>
  <c r="B29" i="1"/>
  <c r="C26" i="1"/>
  <c r="C29" i="1"/>
  <c r="D29" i="1"/>
  <c r="D26" i="1"/>
  <c r="E32" i="1"/>
  <c r="E37" i="1" s="1"/>
  <c r="E31" i="1"/>
  <c r="F32" i="1"/>
  <c r="F37" i="1" s="1"/>
  <c r="F31" i="1"/>
  <c r="F39" i="1" l="1"/>
  <c r="F42" i="1"/>
  <c r="E39" i="1"/>
  <c r="E42" i="1"/>
  <c r="D32" i="1"/>
  <c r="D37" i="1" s="1"/>
  <c r="D31" i="1"/>
  <c r="C32" i="1"/>
  <c r="C37" i="1" s="1"/>
  <c r="C31" i="1"/>
  <c r="B31" i="1"/>
  <c r="B32" i="1"/>
  <c r="B37" i="1" s="1"/>
  <c r="B42" i="1" l="1"/>
  <c r="B39" i="1"/>
  <c r="C42" i="1"/>
  <c r="C39" i="1"/>
  <c r="D39" i="1"/>
  <c r="D42" i="1"/>
  <c r="E44" i="1"/>
  <c r="E47" i="1"/>
  <c r="F44" i="1"/>
  <c r="F47" i="1"/>
  <c r="E52" i="1" l="1"/>
  <c r="E49" i="1"/>
  <c r="F52" i="1"/>
  <c r="F49" i="1"/>
  <c r="D47" i="1"/>
  <c r="D44" i="1"/>
  <c r="C44" i="1"/>
  <c r="C47" i="1"/>
  <c r="B44" i="1"/>
  <c r="B47" i="1"/>
  <c r="B49" i="1" l="1"/>
  <c r="B52" i="1"/>
  <c r="C49" i="1"/>
  <c r="C52" i="1"/>
  <c r="D49" i="1"/>
  <c r="D52" i="1"/>
  <c r="F55" i="1"/>
  <c r="F54" i="1"/>
  <c r="E55" i="1"/>
  <c r="E54" i="1"/>
  <c r="D54" i="1" l="1"/>
  <c r="D55" i="1"/>
  <c r="C54" i="1"/>
  <c r="C55" i="1"/>
  <c r="B54" i="1"/>
  <c r="B55" i="1"/>
</calcChain>
</file>

<file path=xl/sharedStrings.xml><?xml version="1.0" encoding="utf-8"?>
<sst xmlns="http://schemas.openxmlformats.org/spreadsheetml/2006/main" count="52" uniqueCount="29">
  <si>
    <t>LTCT Oregon Funds</t>
  </si>
  <si>
    <t>IDEA 611 Funds</t>
  </si>
  <si>
    <t>IDEA 619 Funds</t>
  </si>
  <si>
    <t>Title 1D</t>
  </si>
  <si>
    <t>Title 1D Transition (15% - 30%)</t>
  </si>
  <si>
    <t>Total</t>
  </si>
  <si>
    <t>Total Invoiced</t>
  </si>
  <si>
    <t>Year 1</t>
  </si>
  <si>
    <t xml:space="preserve">Initial (1st payment) </t>
  </si>
  <si>
    <t>Invoice amount</t>
  </si>
  <si>
    <t>Limit check</t>
  </si>
  <si>
    <t>1Q (2nd payment)</t>
  </si>
  <si>
    <t>Amount available</t>
  </si>
  <si>
    <t>2Q (3rd payment)</t>
  </si>
  <si>
    <t>3Q (4th payment)</t>
  </si>
  <si>
    <t>4Q (5th payment)</t>
  </si>
  <si>
    <t>Year 2</t>
  </si>
  <si>
    <t>5Q (6th payment)</t>
  </si>
  <si>
    <t>6Q (7th payment)</t>
  </si>
  <si>
    <t>7Q (8th payment)</t>
  </si>
  <si>
    <t>8Q (9th payment)</t>
  </si>
  <si>
    <t>23-25 Total</t>
  </si>
  <si>
    <t>23-24 subtotal</t>
  </si>
  <si>
    <t>24-25 subtotal</t>
  </si>
  <si>
    <t>Total Unspent 23-25</t>
  </si>
  <si>
    <t>Unspent 23-24</t>
  </si>
  <si>
    <t>Total Invoiced 23-24</t>
  </si>
  <si>
    <t>Unspent 23-25</t>
  </si>
  <si>
    <t>Total Invoiced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</si>
</sst>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 applyAlignment="1">
      <alignment horizontal="left"/>
    </xf>
    <xf numFmtId="164" fontId="0" fillId="3" borderId="0" xfId="0" applyNumberFormat="1" applyFill="1"/>
    <xf numFmtId="164" fontId="0" fillId="2" borderId="0" xfId="1" applyNumberFormat="1" applyFont="1" applyFill="1"/>
    <xf numFmtId="164" fontId="0" fillId="3" borderId="1" xfId="0" applyNumberFormat="1" applyFill="1" applyBorder="1"/>
    <xf numFmtId="0" fontId="0" fillId="4" borderId="0" xfId="0" applyFill="1"/>
    <xf numFmtId="164" fontId="0" fillId="4" borderId="0" xfId="1" applyNumberFormat="1" applyFont="1" applyFill="1"/>
    <xf numFmtId="164" fontId="0" fillId="0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0" fontId="0" fillId="6" borderId="0" xfId="0" applyFill="1"/>
    <xf numFmtId="164" fontId="0" fillId="6" borderId="0" xfId="1" applyNumberFormat="1" applyFont="1" applyFill="1"/>
    <xf numFmtId="164" fontId="0" fillId="7" borderId="0" xfId="1" applyNumberFormat="1" applyFont="1" applyFill="1"/>
    <xf numFmtId="0" fontId="0" fillId="8" borderId="0" xfId="0" applyFill="1"/>
    <xf numFmtId="164" fontId="0" fillId="8" borderId="0" xfId="1" applyNumberFormat="1" applyFont="1" applyFill="1"/>
    <xf numFmtId="164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ECF7-762A-497A-A509-C150C1D7E7FF}">
  <dimension ref="A1:G56"/>
  <sheetViews>
    <sheetView tabSelected="1" workbookViewId="0">
      <selection activeCell="B3" sqref="B3"/>
    </sheetView>
  </sheetViews>
  <sheetFormatPr defaultRowHeight="14.5" x14ac:dyDescent="0.35"/>
  <cols>
    <col min="1" max="1" width="19.54296875" bestFit="1" customWidth="1"/>
    <col min="2" max="5" width="22.453125" style="18" bestFit="1" customWidth="1"/>
    <col min="6" max="6" width="28.7265625" style="18" bestFit="1" customWidth="1"/>
    <col min="7" max="7" width="11.7265625" customWidth="1"/>
  </cols>
  <sheetData>
    <row r="1" spans="1:7" ht="18.5" x14ac:dyDescent="0.45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</row>
    <row r="2" spans="1:7" x14ac:dyDescent="0.35">
      <c r="A2" s="3" t="s">
        <v>21</v>
      </c>
      <c r="B2" s="4">
        <f>B3+B4</f>
        <v>0</v>
      </c>
      <c r="C2" s="4">
        <f>C3+C4</f>
        <v>0</v>
      </c>
      <c r="D2" s="4">
        <f>D3+D4</f>
        <v>0</v>
      </c>
      <c r="E2" s="4">
        <f t="shared" ref="E2:F2" si="0">E3+E4</f>
        <v>0</v>
      </c>
      <c r="F2" s="4">
        <f t="shared" si="0"/>
        <v>0</v>
      </c>
      <c r="G2" s="5">
        <f>SUM(B2:F2)</f>
        <v>0</v>
      </c>
    </row>
    <row r="3" spans="1:7" x14ac:dyDescent="0.35">
      <c r="A3" s="3" t="s">
        <v>22</v>
      </c>
      <c r="B3" s="6"/>
      <c r="C3" s="6"/>
      <c r="D3" s="6"/>
      <c r="E3" s="6">
        <v>0</v>
      </c>
      <c r="F3" s="6">
        <v>0</v>
      </c>
      <c r="G3" s="5">
        <f>SUM(B3:F3)</f>
        <v>0</v>
      </c>
    </row>
    <row r="4" spans="1:7" x14ac:dyDescent="0.35">
      <c r="A4" s="3" t="s">
        <v>23</v>
      </c>
      <c r="B4" s="6"/>
      <c r="C4" s="6"/>
      <c r="D4" s="6"/>
      <c r="E4" s="6">
        <v>0</v>
      </c>
      <c r="F4" s="6">
        <v>0</v>
      </c>
      <c r="G4" s="7">
        <f>SUM(B4:F4)</f>
        <v>0</v>
      </c>
    </row>
    <row r="5" spans="1:7" x14ac:dyDescent="0.35">
      <c r="A5" s="3" t="s">
        <v>6</v>
      </c>
      <c r="B5" s="4">
        <f>B33+B56</f>
        <v>0</v>
      </c>
      <c r="C5" s="4">
        <f>C33+C56</f>
        <v>0</v>
      </c>
      <c r="D5" s="4">
        <f>D33+D56</f>
        <v>0</v>
      </c>
      <c r="E5" s="4">
        <f>E33+E56</f>
        <v>0</v>
      </c>
      <c r="F5" s="4">
        <f>F33+F56</f>
        <v>0</v>
      </c>
      <c r="G5" s="5">
        <f>SUM(B5:F5)</f>
        <v>0</v>
      </c>
    </row>
    <row r="6" spans="1:7" x14ac:dyDescent="0.35">
      <c r="A6" s="8" t="s">
        <v>24</v>
      </c>
      <c r="B6" s="9">
        <f>B2-B5</f>
        <v>0</v>
      </c>
      <c r="C6" s="9">
        <f t="shared" ref="C6:F6" si="1">C2-C5</f>
        <v>0</v>
      </c>
      <c r="D6" s="9">
        <f t="shared" si="1"/>
        <v>0</v>
      </c>
      <c r="E6" s="9">
        <f t="shared" si="1"/>
        <v>0</v>
      </c>
      <c r="F6" s="9">
        <f t="shared" si="1"/>
        <v>0</v>
      </c>
    </row>
    <row r="7" spans="1:7" x14ac:dyDescent="0.35">
      <c r="B7" s="10"/>
      <c r="C7" s="10"/>
      <c r="D7" s="10"/>
      <c r="E7" s="10"/>
      <c r="F7" s="10"/>
    </row>
    <row r="8" spans="1:7" ht="18.5" x14ac:dyDescent="0.45">
      <c r="A8" s="19" t="s">
        <v>7</v>
      </c>
      <c r="B8" s="19"/>
      <c r="C8" s="19"/>
      <c r="D8" s="19"/>
      <c r="E8" s="19"/>
      <c r="F8" s="19"/>
    </row>
    <row r="9" spans="1:7" x14ac:dyDescent="0.35">
      <c r="A9" s="11" t="s">
        <v>8</v>
      </c>
      <c r="B9" s="12">
        <f>B$3*0.2</f>
        <v>0</v>
      </c>
      <c r="C9" s="12"/>
      <c r="D9" s="12"/>
      <c r="E9" s="12"/>
      <c r="F9" s="12"/>
    </row>
    <row r="10" spans="1:7" x14ac:dyDescent="0.35">
      <c r="A10" s="13" t="s">
        <v>9</v>
      </c>
      <c r="B10" s="14"/>
      <c r="C10" s="14"/>
      <c r="D10" s="14"/>
      <c r="E10" s="14"/>
      <c r="F10" s="14"/>
    </row>
    <row r="11" spans="1:7" x14ac:dyDescent="0.35">
      <c r="A11" s="15" t="s">
        <v>10</v>
      </c>
      <c r="B11" s="15" t="str">
        <f>IF(B10&gt;B9,"OVER available limits","within available limits")</f>
        <v>within available limits</v>
      </c>
      <c r="C11" s="15"/>
      <c r="D11" s="15"/>
      <c r="E11" s="15"/>
      <c r="F11" s="15"/>
    </row>
    <row r="12" spans="1:7" x14ac:dyDescent="0.35">
      <c r="B12" s="10"/>
      <c r="C12" s="10"/>
      <c r="D12" s="10"/>
      <c r="E12" s="10"/>
      <c r="F12" s="10"/>
    </row>
    <row r="13" spans="1:7" x14ac:dyDescent="0.35">
      <c r="A13" s="11" t="s">
        <v>11</v>
      </c>
      <c r="B13" s="12">
        <f>B$3*0.2</f>
        <v>0</v>
      </c>
      <c r="C13" s="12">
        <f>C$3*0.25</f>
        <v>0</v>
      </c>
      <c r="D13" s="12">
        <f>D$3*0.25</f>
        <v>0</v>
      </c>
      <c r="E13" s="12">
        <f>E$3*0.25</f>
        <v>0</v>
      </c>
      <c r="F13" s="12">
        <f>F$3*0.25</f>
        <v>0</v>
      </c>
    </row>
    <row r="14" spans="1:7" x14ac:dyDescent="0.35">
      <c r="A14" s="16" t="s">
        <v>12</v>
      </c>
      <c r="B14" s="17">
        <f>B9+B13-B10</f>
        <v>0</v>
      </c>
      <c r="C14" s="17">
        <f>C13</f>
        <v>0</v>
      </c>
      <c r="D14" s="17">
        <f>D13</f>
        <v>0</v>
      </c>
      <c r="E14" s="17">
        <f>E13</f>
        <v>0</v>
      </c>
      <c r="F14" s="17">
        <f>F13</f>
        <v>0</v>
      </c>
    </row>
    <row r="15" spans="1:7" x14ac:dyDescent="0.35">
      <c r="A15" s="13" t="s">
        <v>9</v>
      </c>
      <c r="B15" s="14"/>
      <c r="C15" s="14"/>
      <c r="D15" s="14"/>
      <c r="E15" s="14"/>
      <c r="F15" s="14"/>
    </row>
    <row r="16" spans="1:7" x14ac:dyDescent="0.35">
      <c r="A16" s="15" t="s">
        <v>10</v>
      </c>
      <c r="B16" s="15" t="str">
        <f>IF(B15&gt;B14,"OVER available limits","within available limits")</f>
        <v>within available limits</v>
      </c>
      <c r="C16" s="15" t="str">
        <f t="shared" ref="C16:F16" si="2">IF(C15&gt;C14,"OVER available limits","within available limits")</f>
        <v>within available limits</v>
      </c>
      <c r="D16" s="15" t="str">
        <f t="shared" si="2"/>
        <v>within available limits</v>
      </c>
      <c r="E16" s="15" t="str">
        <f t="shared" si="2"/>
        <v>within available limits</v>
      </c>
      <c r="F16" s="15" t="str">
        <f t="shared" si="2"/>
        <v>within available limits</v>
      </c>
    </row>
    <row r="18" spans="1:6" x14ac:dyDescent="0.35">
      <c r="A18" s="11" t="s">
        <v>13</v>
      </c>
      <c r="B18" s="12">
        <f>B$3*0.2</f>
        <v>0</v>
      </c>
      <c r="C18" s="12">
        <f>C$3*0.25</f>
        <v>0</v>
      </c>
      <c r="D18" s="12">
        <f>D$3*0.25</f>
        <v>0</v>
      </c>
      <c r="E18" s="12">
        <f>E$3*0.25</f>
        <v>0</v>
      </c>
      <c r="F18" s="12">
        <f>F$3*0.25</f>
        <v>0</v>
      </c>
    </row>
    <row r="19" spans="1:6" x14ac:dyDescent="0.35">
      <c r="A19" s="16" t="s">
        <v>12</v>
      </c>
      <c r="B19" s="17">
        <f>B14+B18-B15</f>
        <v>0</v>
      </c>
      <c r="C19" s="17">
        <f t="shared" ref="C19:F19" si="3">C14+C18-C15</f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</row>
    <row r="20" spans="1:6" x14ac:dyDescent="0.35">
      <c r="A20" s="13" t="s">
        <v>9</v>
      </c>
      <c r="B20" s="14"/>
      <c r="C20" s="14"/>
      <c r="D20" s="14"/>
      <c r="E20" s="14"/>
      <c r="F20" s="14"/>
    </row>
    <row r="21" spans="1:6" x14ac:dyDescent="0.35">
      <c r="A21" s="15" t="s">
        <v>10</v>
      </c>
      <c r="B21" s="15" t="str">
        <f>IF(B20&gt;B19,"OVER available limits","within available limits")</f>
        <v>within available limits</v>
      </c>
      <c r="C21" s="15" t="str">
        <f t="shared" ref="C21:F21" si="4">IF(C20&gt;C19,"OVER available limits","within available limits")</f>
        <v>within available limits</v>
      </c>
      <c r="D21" s="15" t="str">
        <f t="shared" si="4"/>
        <v>within available limits</v>
      </c>
      <c r="E21" s="15" t="str">
        <f t="shared" si="4"/>
        <v>within available limits</v>
      </c>
      <c r="F21" s="15" t="str">
        <f t="shared" si="4"/>
        <v>within available limits</v>
      </c>
    </row>
    <row r="23" spans="1:6" x14ac:dyDescent="0.35">
      <c r="A23" s="11" t="s">
        <v>14</v>
      </c>
      <c r="B23" s="12">
        <f>B$3*0.2</f>
        <v>0</v>
      </c>
      <c r="C23" s="12">
        <f>C$3*0.25</f>
        <v>0</v>
      </c>
      <c r="D23" s="12">
        <f>D$3*0.25</f>
        <v>0</v>
      </c>
      <c r="E23" s="12">
        <f>E$3*0.25</f>
        <v>0</v>
      </c>
      <c r="F23" s="12">
        <f>F$3*0.25</f>
        <v>0</v>
      </c>
    </row>
    <row r="24" spans="1:6" x14ac:dyDescent="0.35">
      <c r="A24" s="16" t="s">
        <v>12</v>
      </c>
      <c r="B24" s="17">
        <f>B19+B23-B20</f>
        <v>0</v>
      </c>
      <c r="C24" s="17">
        <f>C19+C23-C20</f>
        <v>0</v>
      </c>
      <c r="D24" s="17">
        <f>D19+D23-D20</f>
        <v>0</v>
      </c>
      <c r="E24" s="17">
        <f>E19+E23-E20</f>
        <v>0</v>
      </c>
      <c r="F24" s="17">
        <f>F19+F23-F20</f>
        <v>0</v>
      </c>
    </row>
    <row r="25" spans="1:6" x14ac:dyDescent="0.35">
      <c r="A25" s="13" t="s">
        <v>9</v>
      </c>
      <c r="B25" s="14"/>
      <c r="C25" s="14"/>
      <c r="D25" s="14"/>
      <c r="E25" s="14"/>
      <c r="F25" s="14"/>
    </row>
    <row r="26" spans="1:6" x14ac:dyDescent="0.35">
      <c r="A26" s="15" t="s">
        <v>10</v>
      </c>
      <c r="B26" s="15" t="str">
        <f>IF(B25&gt;B24,"OVER available limits","within available limits")</f>
        <v>within available limits</v>
      </c>
      <c r="C26" s="15" t="str">
        <f t="shared" ref="C26:F26" si="5">IF(C25&gt;C24,"OVER available limits","within available limits")</f>
        <v>within available limits</v>
      </c>
      <c r="D26" s="15" t="str">
        <f t="shared" si="5"/>
        <v>within available limits</v>
      </c>
      <c r="E26" s="15" t="str">
        <f t="shared" si="5"/>
        <v>within available limits</v>
      </c>
      <c r="F26" s="15" t="str">
        <f t="shared" si="5"/>
        <v>within available limits</v>
      </c>
    </row>
    <row r="28" spans="1:6" x14ac:dyDescent="0.35">
      <c r="A28" s="11" t="s">
        <v>15</v>
      </c>
      <c r="B28" s="12">
        <f>B$3*0.2</f>
        <v>0</v>
      </c>
      <c r="C28" s="12">
        <f>C$3*0.25</f>
        <v>0</v>
      </c>
      <c r="D28" s="12">
        <f>D$3*0.25</f>
        <v>0</v>
      </c>
      <c r="E28" s="12">
        <f>E$3*0.25</f>
        <v>0</v>
      </c>
      <c r="F28" s="12">
        <f>F$3*0.25</f>
        <v>0</v>
      </c>
    </row>
    <row r="29" spans="1:6" x14ac:dyDescent="0.35">
      <c r="A29" s="16" t="s">
        <v>12</v>
      </c>
      <c r="B29" s="17">
        <f>B24+B28-B25</f>
        <v>0</v>
      </c>
      <c r="C29" s="17">
        <f>C24+C28-C25</f>
        <v>0</v>
      </c>
      <c r="D29" s="17">
        <f>D24+D28-D25</f>
        <v>0</v>
      </c>
      <c r="E29" s="17">
        <f>E24+E28-E25</f>
        <v>0</v>
      </c>
      <c r="F29" s="17">
        <f>F24+F28-F25</f>
        <v>0</v>
      </c>
    </row>
    <row r="30" spans="1:6" x14ac:dyDescent="0.35">
      <c r="A30" s="13" t="s">
        <v>9</v>
      </c>
      <c r="B30" s="14"/>
      <c r="C30" s="14"/>
      <c r="D30" s="14"/>
      <c r="E30" s="14"/>
      <c r="F30" s="14"/>
    </row>
    <row r="31" spans="1:6" x14ac:dyDescent="0.35">
      <c r="A31" s="15" t="s">
        <v>10</v>
      </c>
      <c r="B31" s="15" t="str">
        <f>IF(B30&gt;B29,"OVER available limits","within available limits")</f>
        <v>within available limits</v>
      </c>
      <c r="C31" s="15" t="str">
        <f t="shared" ref="C31:F31" si="6">IF(C30&gt;C29,"OVER available limits","within available limits")</f>
        <v>within available limits</v>
      </c>
      <c r="D31" s="15" t="str">
        <f t="shared" si="6"/>
        <v>within available limits</v>
      </c>
      <c r="E31" s="15" t="str">
        <f t="shared" si="6"/>
        <v>within available limits</v>
      </c>
      <c r="F31" s="15" t="str">
        <f t="shared" si="6"/>
        <v>within available limits</v>
      </c>
    </row>
    <row r="32" spans="1:6" x14ac:dyDescent="0.35">
      <c r="A32" s="8" t="s">
        <v>25</v>
      </c>
      <c r="B32" s="9">
        <f>B29-B30</f>
        <v>0</v>
      </c>
      <c r="C32" s="9">
        <f>C29-C30</f>
        <v>0</v>
      </c>
      <c r="D32" s="9">
        <f>D29-D30</f>
        <v>0</v>
      </c>
      <c r="E32" s="9">
        <f>E29-E30</f>
        <v>0</v>
      </c>
      <c r="F32" s="9">
        <f>F29-F30</f>
        <v>0</v>
      </c>
    </row>
    <row r="33" spans="1:6" x14ac:dyDescent="0.35">
      <c r="A33" s="8" t="s">
        <v>26</v>
      </c>
      <c r="B33" s="9">
        <f>B10+B15+B20+B25+B30</f>
        <v>0</v>
      </c>
      <c r="C33" s="9">
        <f t="shared" ref="C33:F33" si="7">C10+C15+C20+C25+C30</f>
        <v>0</v>
      </c>
      <c r="D33" s="9">
        <f t="shared" si="7"/>
        <v>0</v>
      </c>
      <c r="E33" s="9">
        <f t="shared" si="7"/>
        <v>0</v>
      </c>
      <c r="F33" s="9">
        <f t="shared" si="7"/>
        <v>0</v>
      </c>
    </row>
    <row r="35" spans="1:6" ht="18.5" x14ac:dyDescent="0.45">
      <c r="A35" s="19" t="s">
        <v>16</v>
      </c>
      <c r="B35" s="19"/>
      <c r="C35" s="19"/>
      <c r="D35" s="19"/>
      <c r="E35" s="19"/>
      <c r="F35" s="19"/>
    </row>
    <row r="36" spans="1:6" x14ac:dyDescent="0.35">
      <c r="A36" s="11" t="s">
        <v>17</v>
      </c>
      <c r="B36" s="12">
        <f>B$4*0.25</f>
        <v>0</v>
      </c>
      <c r="C36" s="12">
        <f t="shared" ref="C36:F36" si="8">C$4*0.25</f>
        <v>0</v>
      </c>
      <c r="D36" s="12">
        <f t="shared" si="8"/>
        <v>0</v>
      </c>
      <c r="E36" s="12">
        <f t="shared" si="8"/>
        <v>0</v>
      </c>
      <c r="F36" s="12">
        <f t="shared" si="8"/>
        <v>0</v>
      </c>
    </row>
    <row r="37" spans="1:6" x14ac:dyDescent="0.35">
      <c r="A37" s="16" t="s">
        <v>12</v>
      </c>
      <c r="B37" s="17">
        <f>B32+B36</f>
        <v>0</v>
      </c>
      <c r="C37" s="17">
        <f t="shared" ref="C37:F37" si="9">C32+C36</f>
        <v>0</v>
      </c>
      <c r="D37" s="17">
        <f t="shared" si="9"/>
        <v>0</v>
      </c>
      <c r="E37" s="17">
        <f t="shared" si="9"/>
        <v>0</v>
      </c>
      <c r="F37" s="17">
        <f t="shared" si="9"/>
        <v>0</v>
      </c>
    </row>
    <row r="38" spans="1:6" x14ac:dyDescent="0.35">
      <c r="A38" s="13" t="s">
        <v>9</v>
      </c>
      <c r="B38" s="14"/>
      <c r="C38" s="14"/>
      <c r="D38" s="14"/>
      <c r="E38" s="14"/>
      <c r="F38" s="14"/>
    </row>
    <row r="39" spans="1:6" x14ac:dyDescent="0.35">
      <c r="A39" s="15" t="s">
        <v>10</v>
      </c>
      <c r="B39" s="15" t="str">
        <f>IF(B38&gt;B37,"OVER available limits","within available limits")</f>
        <v>within available limits</v>
      </c>
      <c r="C39" s="15" t="str">
        <f t="shared" ref="C39:F39" si="10">IF(C38&gt;C37,"OVER available limits","within available limits")</f>
        <v>within available limits</v>
      </c>
      <c r="D39" s="15" t="str">
        <f t="shared" si="10"/>
        <v>within available limits</v>
      </c>
      <c r="E39" s="15" t="str">
        <f t="shared" si="10"/>
        <v>within available limits</v>
      </c>
      <c r="F39" s="15" t="str">
        <f t="shared" si="10"/>
        <v>within available limits</v>
      </c>
    </row>
    <row r="41" spans="1:6" x14ac:dyDescent="0.35">
      <c r="A41" s="11" t="s">
        <v>18</v>
      </c>
      <c r="B41" s="12">
        <f>B$4*0.25</f>
        <v>0</v>
      </c>
      <c r="C41" s="12">
        <f t="shared" ref="C41:F41" si="11">C$4*0.25</f>
        <v>0</v>
      </c>
      <c r="D41" s="12">
        <f t="shared" si="11"/>
        <v>0</v>
      </c>
      <c r="E41" s="12">
        <f t="shared" si="11"/>
        <v>0</v>
      </c>
      <c r="F41" s="12">
        <f t="shared" si="11"/>
        <v>0</v>
      </c>
    </row>
    <row r="42" spans="1:6" x14ac:dyDescent="0.35">
      <c r="A42" s="16" t="s">
        <v>12</v>
      </c>
      <c r="B42" s="17">
        <f>B37+B41-B38</f>
        <v>0</v>
      </c>
      <c r="C42" s="17">
        <f>C37+C41-C38</f>
        <v>0</v>
      </c>
      <c r="D42" s="17">
        <f>D37+D41-D38</f>
        <v>0</v>
      </c>
      <c r="E42" s="17">
        <f>E37+E41-E38</f>
        <v>0</v>
      </c>
      <c r="F42" s="17">
        <f>F37+F41-F38</f>
        <v>0</v>
      </c>
    </row>
    <row r="43" spans="1:6" x14ac:dyDescent="0.35">
      <c r="A43" s="13" t="s">
        <v>9</v>
      </c>
      <c r="B43" s="14"/>
      <c r="C43" s="14"/>
      <c r="D43" s="14"/>
      <c r="E43" s="14"/>
      <c r="F43" s="14"/>
    </row>
    <row r="44" spans="1:6" x14ac:dyDescent="0.35">
      <c r="A44" s="15" t="s">
        <v>10</v>
      </c>
      <c r="B44" s="15" t="str">
        <f>IF(B43&gt;B42,"OVER available limits","within available limits")</f>
        <v>within available limits</v>
      </c>
      <c r="C44" s="15" t="str">
        <f t="shared" ref="C44:F44" si="12">IF(C43&gt;C42,"OVER available limits","within available limits")</f>
        <v>within available limits</v>
      </c>
      <c r="D44" s="15" t="str">
        <f t="shared" si="12"/>
        <v>within available limits</v>
      </c>
      <c r="E44" s="15" t="str">
        <f t="shared" si="12"/>
        <v>within available limits</v>
      </c>
      <c r="F44" s="15" t="str">
        <f t="shared" si="12"/>
        <v>within available limits</v>
      </c>
    </row>
    <row r="46" spans="1:6" x14ac:dyDescent="0.35">
      <c r="A46" s="11" t="s">
        <v>19</v>
      </c>
      <c r="B46" s="12">
        <f>B$4*0.25</f>
        <v>0</v>
      </c>
      <c r="C46" s="12">
        <f t="shared" ref="C46:F46" si="13">C$4*0.25</f>
        <v>0</v>
      </c>
      <c r="D46" s="12">
        <f t="shared" si="13"/>
        <v>0</v>
      </c>
      <c r="E46" s="12">
        <f t="shared" si="13"/>
        <v>0</v>
      </c>
      <c r="F46" s="12">
        <f t="shared" si="13"/>
        <v>0</v>
      </c>
    </row>
    <row r="47" spans="1:6" x14ac:dyDescent="0.35">
      <c r="A47" s="16" t="s">
        <v>12</v>
      </c>
      <c r="B47" s="17">
        <f>B42+B46-B43</f>
        <v>0</v>
      </c>
      <c r="C47" s="17">
        <f>C42+C46-C43</f>
        <v>0</v>
      </c>
      <c r="D47" s="17">
        <f>D42+D46-D43</f>
        <v>0</v>
      </c>
      <c r="E47" s="17">
        <f>E42+E46-E43</f>
        <v>0</v>
      </c>
      <c r="F47" s="17">
        <f>F42+F46-F43</f>
        <v>0</v>
      </c>
    </row>
    <row r="48" spans="1:6" x14ac:dyDescent="0.35">
      <c r="A48" s="13" t="s">
        <v>9</v>
      </c>
      <c r="B48" s="14"/>
      <c r="C48" s="14"/>
      <c r="D48" s="14"/>
      <c r="E48" s="14"/>
      <c r="F48" s="14"/>
    </row>
    <row r="49" spans="1:6" x14ac:dyDescent="0.35">
      <c r="A49" s="15" t="s">
        <v>10</v>
      </c>
      <c r="B49" s="15" t="str">
        <f>IF(B48&gt;B47,"OVER available limits","within available limits")</f>
        <v>within available limits</v>
      </c>
      <c r="C49" s="15" t="str">
        <f t="shared" ref="C49:F49" si="14">IF(C48&gt;C47,"OVER available limits","within available limits")</f>
        <v>within available limits</v>
      </c>
      <c r="D49" s="15" t="str">
        <f t="shared" si="14"/>
        <v>within available limits</v>
      </c>
      <c r="E49" s="15" t="str">
        <f t="shared" si="14"/>
        <v>within available limits</v>
      </c>
      <c r="F49" s="15" t="str">
        <f t="shared" si="14"/>
        <v>within available limits</v>
      </c>
    </row>
    <row r="51" spans="1:6" x14ac:dyDescent="0.35">
      <c r="A51" s="11" t="s">
        <v>20</v>
      </c>
      <c r="B51" s="12">
        <f>B$4*0.25</f>
        <v>0</v>
      </c>
      <c r="C51" s="12">
        <f t="shared" ref="C51:F51" si="15">C$4*0.25</f>
        <v>0</v>
      </c>
      <c r="D51" s="12">
        <f t="shared" si="15"/>
        <v>0</v>
      </c>
      <c r="E51" s="12">
        <f t="shared" si="15"/>
        <v>0</v>
      </c>
      <c r="F51" s="12">
        <f t="shared" si="15"/>
        <v>0</v>
      </c>
    </row>
    <row r="52" spans="1:6" x14ac:dyDescent="0.35">
      <c r="A52" s="16" t="s">
        <v>12</v>
      </c>
      <c r="B52" s="17">
        <f>B47+B51-B48</f>
        <v>0</v>
      </c>
      <c r="C52" s="17">
        <f>C47+C51-C48</f>
        <v>0</v>
      </c>
      <c r="D52" s="17">
        <f>D47+D51-D48</f>
        <v>0</v>
      </c>
      <c r="E52" s="17">
        <f>E47+E51-E48</f>
        <v>0</v>
      </c>
      <c r="F52" s="17">
        <f>F47+F51-F48</f>
        <v>0</v>
      </c>
    </row>
    <row r="53" spans="1:6" x14ac:dyDescent="0.35">
      <c r="A53" s="13" t="s">
        <v>9</v>
      </c>
      <c r="B53" s="14"/>
      <c r="C53" s="14"/>
      <c r="D53" s="14"/>
      <c r="E53" s="14"/>
      <c r="F53" s="14"/>
    </row>
    <row r="54" spans="1:6" x14ac:dyDescent="0.35">
      <c r="A54" s="15" t="s">
        <v>10</v>
      </c>
      <c r="B54" s="15" t="str">
        <f>IF(B53&gt;B52,"OVER available limits","within available limits")</f>
        <v>within available limits</v>
      </c>
      <c r="C54" s="15" t="str">
        <f t="shared" ref="C54:F54" si="16">IF(C53&gt;C52,"OVER available limits","within available limits")</f>
        <v>within available limits</v>
      </c>
      <c r="D54" s="15" t="str">
        <f t="shared" si="16"/>
        <v>within available limits</v>
      </c>
      <c r="E54" s="15" t="str">
        <f t="shared" si="16"/>
        <v>within available limits</v>
      </c>
      <c r="F54" s="15" t="str">
        <f t="shared" si="16"/>
        <v>within available limits</v>
      </c>
    </row>
    <row r="55" spans="1:6" x14ac:dyDescent="0.35">
      <c r="A55" s="8" t="s">
        <v>27</v>
      </c>
      <c r="B55" s="9">
        <f>B52-B53</f>
        <v>0</v>
      </c>
      <c r="C55" s="9">
        <f>C52-C53</f>
        <v>0</v>
      </c>
      <c r="D55" s="9">
        <f>D52-D53</f>
        <v>0</v>
      </c>
      <c r="E55" s="9">
        <f t="shared" ref="E55:F55" si="17">E52-E53</f>
        <v>0</v>
      </c>
      <c r="F55" s="9">
        <f t="shared" si="17"/>
        <v>0</v>
      </c>
    </row>
    <row r="56" spans="1:6" x14ac:dyDescent="0.35">
      <c r="A56" s="8" t="s">
        <v>28</v>
      </c>
      <c r="B56" s="9">
        <f>B38+B43+B48+B53</f>
        <v>0</v>
      </c>
      <c r="C56" s="9">
        <f>C38+C43+C48+C53</f>
        <v>0</v>
      </c>
      <c r="D56" s="9">
        <f>D38+D43+D48+D53</f>
        <v>0</v>
      </c>
      <c r="E56" s="9">
        <f t="shared" ref="E56" si="18">E38+E43+E48+E53</f>
        <v>0</v>
      </c>
      <c r="F56" s="9">
        <f>F38+F43+F48+F53</f>
        <v>0</v>
      </c>
    </row>
  </sheetData>
  <mergeCells count="2">
    <mergeCell ref="A8:F8"/>
    <mergeCell ref="A35:F35"/>
  </mergeCells>
  <conditionalFormatting sqref="A11:F11">
    <cfRule type="containsText" dxfId="8" priority="9" operator="containsText" text="over">
      <formula>NOT(ISERROR(SEARCH("over",A11)))</formula>
    </cfRule>
  </conditionalFormatting>
  <conditionalFormatting sqref="A16:F16">
    <cfRule type="containsText" dxfId="7" priority="8" operator="containsText" text="over">
      <formula>NOT(ISERROR(SEARCH("over",A16)))</formula>
    </cfRule>
  </conditionalFormatting>
  <conditionalFormatting sqref="A21:F21">
    <cfRule type="containsText" dxfId="6" priority="7" operator="containsText" text="over">
      <formula>NOT(ISERROR(SEARCH("over",A21)))</formula>
    </cfRule>
  </conditionalFormatting>
  <conditionalFormatting sqref="A26:F26">
    <cfRule type="containsText" dxfId="5" priority="6" operator="containsText" text="over">
      <formula>NOT(ISERROR(SEARCH("over",A26)))</formula>
    </cfRule>
  </conditionalFormatting>
  <conditionalFormatting sqref="A31:F31">
    <cfRule type="containsText" dxfId="4" priority="5" operator="containsText" text="over">
      <formula>NOT(ISERROR(SEARCH("over",A31)))</formula>
    </cfRule>
  </conditionalFormatting>
  <conditionalFormatting sqref="A39:F39">
    <cfRule type="containsText" dxfId="3" priority="4" operator="containsText" text="over">
      <formula>NOT(ISERROR(SEARCH("over",A39)))</formula>
    </cfRule>
  </conditionalFormatting>
  <conditionalFormatting sqref="A44:F44">
    <cfRule type="containsText" dxfId="2" priority="3" operator="containsText" text="over">
      <formula>NOT(ISERROR(SEARCH("over",A44)))</formula>
    </cfRule>
  </conditionalFormatting>
  <conditionalFormatting sqref="A49:F49">
    <cfRule type="containsText" dxfId="1" priority="2" operator="containsText" text="over">
      <formula>NOT(ISERROR(SEARCH("over",A49)))</formula>
    </cfRule>
  </conditionalFormatting>
  <conditionalFormatting sqref="A54:F54">
    <cfRule type="containsText" dxfId="0" priority="1" operator="containsText" text="over">
      <formula>NOT(ISERROR(SEARCH("over",A54)))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B62E66-4AD3-4ECB-8E1C-21044E3803D7}"/>
</file>

<file path=customXml/itemProps2.xml><?xml version="1.0" encoding="utf-8"?>
<ds:datastoreItem xmlns:ds="http://schemas.openxmlformats.org/officeDocument/2006/customXml" ds:itemID="{36429CE0-B463-49F2-A7EC-8B3C896761DF}"/>
</file>

<file path=customXml/itemProps3.xml><?xml version="1.0" encoding="utf-8"?>
<ds:datastoreItem xmlns:ds="http://schemas.openxmlformats.org/officeDocument/2006/customXml" ds:itemID="{8A9AF115-C6ED-4530-839F-A1B0F6E38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LTCT master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Sam * ODE</dc:creator>
  <cp:lastModifiedBy>TURNBULL Mariana * ODE</cp:lastModifiedBy>
  <dcterms:created xsi:type="dcterms:W3CDTF">2023-12-05T21:38:38Z</dcterms:created>
  <dcterms:modified xsi:type="dcterms:W3CDTF">2024-03-11T21:41:41Z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2023-12-05T21:40:26Z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2ae32fee-aff8-44b2-a27a-ffd0e73c9a19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