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0-2021\DTS\Part C Table 1 - Child Count (Done)\"/>
    </mc:Choice>
  </mc:AlternateContent>
  <bookViews>
    <workbookView xWindow="0" yWindow="0" windowWidth="24615" windowHeight="10890"/>
  </bookViews>
  <sheets>
    <sheet name="PAGE1" sheetId="1" r:id="rId1"/>
    <sheet name="PAGE2" sheetId="2" r:id="rId2"/>
    <sheet name="PAGE3" sheetId="3" r:id="rId3"/>
    <sheet name="PAGE4" sheetId="5" r:id="rId4"/>
    <sheet name="PAGE5" sheetId="6" r:id="rId5"/>
  </sheets>
  <definedNames>
    <definedName name="ALLDIS" localSheetId="4">#REF!</definedName>
    <definedName name="ALLDIS">#REF!</definedName>
    <definedName name="CHKALLDIS" localSheetId="4">#REF!</definedName>
    <definedName name="CHKALLDIS">#REF!</definedName>
    <definedName name="COMPUTED" localSheetId="4">#REF!</definedName>
    <definedName name="COMPUTED">#REF!</definedName>
    <definedName name="_xlnm.Print_Area" localSheetId="0">PAGE1!$A$1:$I$40</definedName>
    <definedName name="_xlnm.Print_Area" localSheetId="1">PAGE2!$A$1:$G$28</definedName>
    <definedName name="_xlnm.Print_Area" localSheetId="2">PAGE3!$A$1:$I$25</definedName>
    <definedName name="_xlnm.Print_Area" localSheetId="3">PAGE4!$A$1:$I$26</definedName>
    <definedName name="_xlnm.Print_Area" localSheetId="4">PAGE5!$A$1:$I$19</definedName>
    <definedName name="REPLACE" localSheetId="4">#REF!</definedName>
    <definedName name="REPLACE">#REF!</definedName>
    <definedName name="REPORTED" localSheetId="4">#REF!</definedName>
    <definedName name="REPORTED">#REF!</definedName>
    <definedName name="STATES" localSheetId="4">#REF!</definedName>
    <definedName name="STATES">#REF!</definedName>
  </definedNames>
  <calcPr calcId="162913" concurrentCalc="0"/>
</workbook>
</file>

<file path=xl/calcChain.xml><?xml version="1.0" encoding="utf-8"?>
<calcChain xmlns="http://schemas.openxmlformats.org/spreadsheetml/2006/main">
  <c r="H17" i="6" l="1"/>
  <c r="G7" i="6"/>
  <c r="G7" i="5"/>
  <c r="G21" i="6"/>
  <c r="H16" i="6"/>
  <c r="G28" i="5"/>
  <c r="G23" i="6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</calcChain>
</file>

<file path=xl/sharedStrings.xml><?xml version="1.0" encoding="utf-8"?>
<sst xmlns="http://schemas.openxmlformats.org/spreadsheetml/2006/main" count="147" uniqueCount="80">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</sst>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4" xfId="0" applyFont="1" applyBorder="1" applyAlignment="1" applyProtection="1"/>
    <xf numFmtId="0" fontId="1" fillId="0" borderId="7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" fontId="6" fillId="2" borderId="8" xfId="0" applyNumberFormat="1" applyFont="1" applyFill="1" applyBorder="1" applyAlignment="1" applyProtection="1">
      <protection locked="0"/>
    </xf>
    <xf numFmtId="9" fontId="1" fillId="3" borderId="10" xfId="0" applyNumberFormat="1" applyFont="1" applyFill="1" applyBorder="1" applyAlignment="1" applyProtection="1"/>
    <xf numFmtId="1" fontId="6" fillId="0" borderId="0" xfId="0" applyNumberFormat="1" applyFont="1" applyProtection="1"/>
    <xf numFmtId="1" fontId="6" fillId="4" borderId="8" xfId="0" applyNumberFormat="1" applyFont="1" applyFill="1" applyBorder="1" applyAlignment="1" applyProtection="1"/>
    <xf numFmtId="0" fontId="5" fillId="0" borderId="0" xfId="0" applyFont="1" applyProtection="1"/>
    <xf numFmtId="0" fontId="3" fillId="4" borderId="10" xfId="0" applyFont="1" applyFill="1" applyBorder="1" applyAlignment="1" applyProtection="1"/>
    <xf numFmtId="0" fontId="7" fillId="0" borderId="0" xfId="0" applyFont="1" applyProtection="1"/>
    <xf numFmtId="0" fontId="0" fillId="0" borderId="0" xfId="0" applyAlignment="1" applyProtection="1"/>
    <xf numFmtId="0" fontId="8" fillId="0" borderId="0" xfId="0" applyFont="1" applyProtection="1"/>
    <xf numFmtId="1" fontId="0" fillId="0" borderId="0" xfId="0" applyNumberFormat="1" applyAlignment="1" applyProtection="1"/>
    <xf numFmtId="0" fontId="1" fillId="0" borderId="0" xfId="0" applyFont="1" applyAlignment="1"/>
    <xf numFmtId="0" fontId="0" fillId="0" borderId="0" xfId="0" applyAlignment="1"/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top" wrapText="1"/>
    </xf>
    <xf numFmtId="1" fontId="6" fillId="2" borderId="1" xfId="0" applyNumberFormat="1" applyFont="1" applyFill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right" vertical="top" wrapText="1"/>
    </xf>
    <xf numFmtId="1" fontId="0" fillId="0" borderId="0" xfId="0" applyNumberFormat="1" applyProtection="1"/>
    <xf numFmtId="9" fontId="10" fillId="3" borderId="10" xfId="0" applyNumberFormat="1" applyFont="1" applyFill="1" applyBorder="1" applyProtection="1"/>
    <xf numFmtId="9" fontId="10" fillId="0" borderId="0" xfId="0" applyNumberFormat="1" applyFont="1" applyFill="1" applyBorder="1" applyProtection="1"/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8" fillId="0" borderId="0" xfId="0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0" fillId="0" borderId="0" xfId="0" applyNumberFormat="1"/>
    <xf numFmtId="0" fontId="6" fillId="0" borderId="0" xfId="0" applyFont="1" applyAlignme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/>
    <xf numFmtId="0" fontId="9" fillId="0" borderId="11" xfId="0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7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left" vertical="top"/>
    </xf>
    <xf numFmtId="9" fontId="10" fillId="0" borderId="10" xfId="0" applyNumberFormat="1" applyFont="1" applyBorder="1" applyAlignment="1"/>
    <xf numFmtId="0" fontId="10" fillId="0" borderId="10" xfId="0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4" xfId="0" applyFont="1" applyBorder="1" applyAlignment="1" applyProtection="1"/>
    <xf numFmtId="9" fontId="10" fillId="6" borderId="10" xfId="1" applyFont="1" applyFill="1" applyBorder="1" applyProtection="1"/>
    <xf numFmtId="0" fontId="10" fillId="0" borderId="0" xfId="0" applyFont="1" applyProtection="1"/>
    <xf numFmtId="9" fontId="6" fillId="0" borderId="0" xfId="0" applyNumberFormat="1" applyFont="1" applyProtection="1"/>
    <xf numFmtId="0" fontId="3" fillId="2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0" fillId="0" borderId="10" xfId="0" applyFont="1" applyBorder="1" applyAlignment="1" applyProtection="1">
      <alignment horizontal="center" vertical="center" wrapText="1"/>
    </xf>
    <xf numFmtId="9" fontId="10" fillId="0" borderId="10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19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zoomScaleNormal="90" workbookViewId="0">
      <selection activeCell="P25" sqref="P25"/>
    </sheetView>
  </sheetViews>
  <sheetFormatPr defaultColWidth="7.85546875" defaultRowHeight="15" x14ac:dyDescent="0.25"/>
  <cols>
    <col min="1" max="1" width="10.7109375" style="23" customWidth="1"/>
    <col min="2" max="2" width="18.140625" style="23" customWidth="1"/>
    <col min="3" max="3" width="15.85546875" style="23" customWidth="1"/>
    <col min="4" max="4" width="8.7109375" style="23" customWidth="1"/>
    <col min="5" max="5" width="16.42578125" style="23" customWidth="1"/>
    <col min="6" max="6" width="17.42578125" style="23" customWidth="1"/>
    <col min="7" max="7" width="17.28515625" style="23" customWidth="1"/>
    <col min="8" max="8" width="18" style="23" customWidth="1"/>
    <col min="9" max="9" width="13" style="23" customWidth="1"/>
    <col min="10" max="10" width="15.85546875" style="23" customWidth="1"/>
    <col min="11" max="11" width="2" style="23" hidden="1" customWidth="1"/>
    <col min="12" max="16" width="7.85546875" style="23" customWidth="1"/>
    <col min="17" max="17" width="7.85546875" style="27" customWidth="1"/>
    <col min="18" max="18" width="0.140625" style="27" customWidth="1"/>
    <col min="19" max="16384" width="7.85546875" style="27"/>
  </cols>
  <sheetData>
    <row r="1" spans="1:18" s="26" customFormat="1" ht="10.9" customHeight="1" x14ac:dyDescent="0.2">
      <c r="A1" s="6" t="s">
        <v>76</v>
      </c>
      <c r="B1" s="1"/>
      <c r="C1" s="1"/>
      <c r="D1" s="1"/>
      <c r="E1" s="2"/>
      <c r="F1" s="1"/>
      <c r="G1" s="1"/>
      <c r="H1" s="1"/>
      <c r="I1" s="3" t="s">
        <v>66</v>
      </c>
      <c r="J1" s="4"/>
      <c r="K1" s="1"/>
      <c r="L1" s="1"/>
      <c r="M1" s="1"/>
      <c r="N1" s="1"/>
      <c r="O1" s="1"/>
      <c r="P1" s="1"/>
    </row>
    <row r="2" spans="1:18" s="26" customFormat="1" ht="10.9" customHeight="1" x14ac:dyDescent="0.25">
      <c r="A2" s="1"/>
      <c r="B2" s="1"/>
      <c r="C2" s="1"/>
      <c r="D2" s="1"/>
      <c r="E2" s="5" t="s">
        <v>0</v>
      </c>
      <c r="F2" s="6"/>
      <c r="G2" s="1"/>
      <c r="H2"/>
      <c r="I2"/>
      <c r="J2" s="4"/>
      <c r="K2" s="1"/>
      <c r="L2" s="1"/>
      <c r="M2" s="1"/>
      <c r="N2" s="1"/>
      <c r="O2" s="1"/>
      <c r="P2" s="1"/>
    </row>
    <row r="3" spans="1:18" s="26" customFormat="1" ht="10.9" customHeight="1" x14ac:dyDescent="0.25">
      <c r="A3" s="1"/>
      <c r="B3" s="1"/>
      <c r="C3" s="1"/>
      <c r="D3" s="2"/>
      <c r="E3" s="5" t="s">
        <v>1</v>
      </c>
      <c r="F3" s="2"/>
      <c r="G3" s="2"/>
      <c r="H3"/>
      <c r="I3"/>
      <c r="J3" s="5"/>
      <c r="K3" s="1"/>
      <c r="L3" s="1"/>
      <c r="M3" s="1"/>
      <c r="N3" s="1"/>
      <c r="O3" s="1"/>
      <c r="P3" s="1"/>
    </row>
    <row r="4" spans="1:18" s="26" customFormat="1" ht="11.1" customHeight="1" x14ac:dyDescent="0.25">
      <c r="A4" s="8"/>
      <c r="B4" s="8"/>
      <c r="C4" s="8"/>
      <c r="D4" s="1"/>
      <c r="E4" s="1"/>
      <c r="F4" s="1"/>
      <c r="G4" s="1"/>
      <c r="H4"/>
      <c r="I4"/>
      <c r="J4" s="1"/>
      <c r="K4" s="1"/>
      <c r="L4" s="1"/>
      <c r="M4" s="1"/>
      <c r="N4" s="1"/>
      <c r="O4" s="1"/>
      <c r="P4" s="1"/>
    </row>
    <row r="5" spans="1:18" s="26" customFormat="1" ht="11.1" customHeight="1" x14ac:dyDescent="0.25">
      <c r="A5" s="8"/>
      <c r="B5" s="8"/>
      <c r="C5" s="8"/>
      <c r="D5" s="2"/>
      <c r="E5" s="79" t="s">
        <v>73</v>
      </c>
      <c r="F5" s="74">
        <v>2020</v>
      </c>
      <c r="G5" s="1"/>
      <c r="H5"/>
      <c r="I5"/>
      <c r="J5" s="1"/>
      <c r="K5" s="1"/>
      <c r="L5" s="1"/>
      <c r="M5" s="1"/>
      <c r="N5" s="1"/>
      <c r="O5" s="1"/>
      <c r="P5" s="1"/>
    </row>
    <row r="6" spans="1:18" s="26" customFormat="1" ht="11.1" customHeight="1" x14ac:dyDescent="0.2">
      <c r="A6" s="1"/>
      <c r="B6" s="6"/>
      <c r="C6" s="6"/>
      <c r="D6" s="1"/>
      <c r="E6" s="6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8" s="26" customFormat="1" ht="11.1" customHeight="1" x14ac:dyDescent="0.2">
      <c r="A7" s="1"/>
      <c r="B7" s="1"/>
      <c r="C7" s="1"/>
      <c r="D7" s="1"/>
      <c r="E7" s="5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s="26" customFormat="1" ht="11.1" customHeight="1" x14ac:dyDescent="0.2">
      <c r="A8" s="1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26" customFormat="1" ht="13.15" customHeight="1" x14ac:dyDescent="0.2">
      <c r="A9" s="1"/>
      <c r="B9" s="75" t="s">
        <v>72</v>
      </c>
      <c r="C9" s="75" t="s">
        <v>69</v>
      </c>
      <c r="D9" s="83">
        <v>12</v>
      </c>
      <c r="E9" s="75" t="s">
        <v>70</v>
      </c>
      <c r="F9" s="84" t="s">
        <v>78</v>
      </c>
      <c r="G9" s="64" t="s">
        <v>71</v>
      </c>
      <c r="H9" s="84" t="s">
        <v>79</v>
      </c>
      <c r="I9" s="9"/>
      <c r="J9" s="9"/>
      <c r="K9" s="1"/>
      <c r="L9" s="1"/>
      <c r="M9" s="1"/>
      <c r="N9" s="1"/>
      <c r="O9" s="1"/>
      <c r="P9" s="1"/>
    </row>
    <row r="10" spans="1:18" s="26" customFormat="1" ht="11.25" customHeight="1" x14ac:dyDescent="0.2">
      <c r="A10" s="1"/>
      <c r="B10" s="1"/>
      <c r="C10" s="1" t="s">
        <v>3</v>
      </c>
      <c r="D10" s="86" t="s">
        <v>4</v>
      </c>
      <c r="E10" s="86"/>
      <c r="F10" s="86"/>
      <c r="G10" s="1" t="s">
        <v>3</v>
      </c>
      <c r="H10" s="10"/>
      <c r="I10" s="1"/>
      <c r="J10" s="1"/>
      <c r="K10" s="1"/>
      <c r="L10" s="1"/>
      <c r="M10" s="1"/>
      <c r="N10" s="1"/>
      <c r="O10" s="1"/>
      <c r="P10" s="1"/>
    </row>
    <row r="11" spans="1:18" s="26" customFormat="1" x14ac:dyDescent="0.25">
      <c r="A11" s="1"/>
      <c r="B11" s="1"/>
      <c r="C11" s="1"/>
      <c r="D11" s="5"/>
      <c r="E11" s="5"/>
      <c r="F11" s="5"/>
      <c r="G11" s="5"/>
      <c r="H11" s="11"/>
      <c r="I11" s="11"/>
      <c r="J11" s="11"/>
      <c r="K11" s="11"/>
      <c r="L11" s="1"/>
      <c r="M11" s="1"/>
      <c r="N11" s="1"/>
      <c r="O11" s="1"/>
      <c r="P11" s="1"/>
    </row>
    <row r="12" spans="1:18" s="26" customFormat="1" ht="28.9" customHeight="1" x14ac:dyDescent="0.25">
      <c r="A12" s="1"/>
      <c r="B12" s="87" t="s">
        <v>5</v>
      </c>
      <c r="C12" s="88"/>
      <c r="D12" s="88"/>
      <c r="E12" s="88"/>
      <c r="F12" s="88"/>
      <c r="G12" s="88"/>
      <c r="H12" s="88"/>
      <c r="I12" s="89"/>
      <c r="J12" s="11"/>
      <c r="K12" s="11"/>
      <c r="L12" s="11"/>
      <c r="M12" s="1"/>
      <c r="N12" s="1"/>
      <c r="O12" s="1"/>
      <c r="P12" s="1"/>
    </row>
    <row r="13" spans="1:18" s="26" customFormat="1" ht="15.75" customHeight="1" x14ac:dyDescent="0.25">
      <c r="A13" s="1"/>
      <c r="B13" s="12"/>
      <c r="C13" s="1"/>
      <c r="D13" s="1"/>
      <c r="E13" s="90" t="s">
        <v>6</v>
      </c>
      <c r="F13" s="90" t="s">
        <v>7</v>
      </c>
      <c r="G13" s="90" t="s">
        <v>8</v>
      </c>
      <c r="H13" s="90" t="s">
        <v>9</v>
      </c>
      <c r="I13" s="90" t="s">
        <v>33</v>
      </c>
      <c r="J13" s="2" t="s">
        <v>10</v>
      </c>
      <c r="K13" s="11"/>
      <c r="L13" s="11"/>
      <c r="M13" s="1"/>
      <c r="N13" s="1"/>
      <c r="O13" s="1"/>
      <c r="P13" s="1"/>
    </row>
    <row r="14" spans="1:18" s="26" customFormat="1" x14ac:dyDescent="0.25">
      <c r="A14" s="1"/>
      <c r="B14" s="13"/>
      <c r="C14" s="1"/>
      <c r="D14" s="1"/>
      <c r="E14" s="91"/>
      <c r="F14" s="91"/>
      <c r="G14" s="91"/>
      <c r="H14" s="91"/>
      <c r="I14" s="91"/>
      <c r="J14" s="2" t="s">
        <v>11</v>
      </c>
      <c r="K14" s="11"/>
      <c r="L14" s="11"/>
      <c r="M14" s="1"/>
      <c r="N14" s="1"/>
      <c r="O14" s="1"/>
      <c r="P14" s="1"/>
    </row>
    <row r="15" spans="1:18" s="26" customFormat="1" ht="18" customHeight="1" x14ac:dyDescent="0.25">
      <c r="A15" s="1"/>
      <c r="B15" s="14" t="s">
        <v>12</v>
      </c>
      <c r="C15" s="15"/>
      <c r="D15" s="15"/>
      <c r="E15" s="16">
        <v>3311</v>
      </c>
      <c r="F15" s="16">
        <v>327</v>
      </c>
      <c r="G15" s="16">
        <v>1028</v>
      </c>
      <c r="H15" s="16">
        <v>1956</v>
      </c>
      <c r="I15" s="17">
        <f>IF(E15&lt;=0,0,E15/E15)</f>
        <v>1</v>
      </c>
      <c r="J15" s="18">
        <f>MAX(F15,0)+MAX(G15,0)+MAX(H15,0)</f>
        <v>3311</v>
      </c>
      <c r="K15" s="11"/>
      <c r="L15" s="11"/>
      <c r="M15" s="1"/>
      <c r="N15" s="1"/>
      <c r="O15" s="1"/>
      <c r="P15" s="1"/>
      <c r="R15" s="26">
        <f>MIN(LEN(TRIM(E15)),LEN(TRIM(F15)),LEN(TRIM(G15)),LEN(TRIM(H15)))</f>
        <v>3</v>
      </c>
    </row>
    <row r="16" spans="1:18" s="26" customFormat="1" ht="18" customHeight="1" x14ac:dyDescent="0.25">
      <c r="A16" s="1"/>
      <c r="B16" s="14" t="s">
        <v>13</v>
      </c>
      <c r="C16" s="15"/>
      <c r="D16" s="15"/>
      <c r="E16" s="16">
        <v>755</v>
      </c>
      <c r="F16" s="19" t="s">
        <v>14</v>
      </c>
      <c r="G16" s="19" t="s">
        <v>15</v>
      </c>
      <c r="H16" s="19" t="s">
        <v>15</v>
      </c>
      <c r="I16" s="17">
        <f>IF(AND(E15&gt;0,E16&gt;0),E16/E15,0)</f>
        <v>0.22802778616732106</v>
      </c>
      <c r="J16" s="20"/>
      <c r="K16" s="11"/>
      <c r="L16" s="11"/>
      <c r="M16" s="1"/>
      <c r="N16" s="1"/>
      <c r="O16" s="1"/>
      <c r="P16" s="1"/>
      <c r="R16" s="26">
        <f>MIN(LEN(TRIM(E16)),LEN(TRIM(E17)),LEN(TRIM(E18)),LEN(TRIM(E19)),LEN(TRIM(E20)),LEN(TRIM(E21)),LEN(TRIM(E22)))</f>
        <v>2</v>
      </c>
    </row>
    <row r="17" spans="1:18" s="26" customFormat="1" ht="18" customHeight="1" x14ac:dyDescent="0.25">
      <c r="A17" s="1"/>
      <c r="B17" s="14" t="s">
        <v>16</v>
      </c>
      <c r="C17" s="15"/>
      <c r="D17" s="15"/>
      <c r="E17" s="16">
        <v>34</v>
      </c>
      <c r="F17" s="21"/>
      <c r="G17" s="21"/>
      <c r="H17" s="21"/>
      <c r="I17" s="17">
        <f>IF(AND(E15&gt;0,E17&gt;0),E17/E15,0)</f>
        <v>1.0268800966475386E-2</v>
      </c>
      <c r="J17" s="22"/>
      <c r="K17" s="11"/>
      <c r="L17" s="11"/>
      <c r="M17" s="1"/>
      <c r="N17" s="1"/>
      <c r="O17" s="1"/>
      <c r="P17" s="1"/>
    </row>
    <row r="18" spans="1:18" s="26" customFormat="1" ht="18" customHeight="1" x14ac:dyDescent="0.25">
      <c r="A18" s="1"/>
      <c r="B18" s="14" t="s">
        <v>17</v>
      </c>
      <c r="C18" s="15"/>
      <c r="D18" s="15"/>
      <c r="E18" s="16">
        <v>116</v>
      </c>
      <c r="F18" s="21"/>
      <c r="G18" s="21"/>
      <c r="H18" s="21"/>
      <c r="I18" s="17">
        <f>IF(AND(E15&gt;0,E18&gt;0),E18/E15,0)</f>
        <v>3.5034732709151313E-2</v>
      </c>
      <c r="J18" s="22"/>
      <c r="K18" s="11"/>
      <c r="L18" s="11"/>
      <c r="M18" s="1"/>
      <c r="N18" s="1"/>
      <c r="O18" s="1"/>
      <c r="P18" s="1"/>
    </row>
    <row r="19" spans="1:18" s="26" customFormat="1" ht="18" customHeight="1" x14ac:dyDescent="0.25">
      <c r="A19" s="1"/>
      <c r="B19" s="14" t="s">
        <v>18</v>
      </c>
      <c r="C19" s="15"/>
      <c r="D19" s="15"/>
      <c r="E19" s="16">
        <v>62</v>
      </c>
      <c r="F19" s="21"/>
      <c r="G19" s="21"/>
      <c r="H19" s="21"/>
      <c r="I19" s="17">
        <f>IF(AND(E15&gt;0,E19&gt;0),E19/E15,0)</f>
        <v>1.8725460585925703E-2</v>
      </c>
      <c r="J19" s="22"/>
      <c r="K19" s="11"/>
      <c r="L19" s="11"/>
      <c r="M19" s="1"/>
      <c r="N19" s="1"/>
      <c r="O19" s="1"/>
      <c r="P19" s="1"/>
    </row>
    <row r="20" spans="1:18" s="26" customFormat="1" ht="18" customHeight="1" x14ac:dyDescent="0.25">
      <c r="A20" s="1"/>
      <c r="B20" s="14" t="s">
        <v>19</v>
      </c>
      <c r="C20" s="15"/>
      <c r="D20" s="15"/>
      <c r="E20" s="16">
        <v>15</v>
      </c>
      <c r="F20" s="21"/>
      <c r="G20" s="21"/>
      <c r="H20" s="21"/>
      <c r="I20" s="17">
        <f>IF(AND(E15&gt;0,E20&gt;0),E20/E15,0)</f>
        <v>4.5303533675626695E-3</v>
      </c>
      <c r="J20" s="22"/>
      <c r="K20" s="11"/>
      <c r="L20" s="11"/>
      <c r="M20" s="1"/>
      <c r="N20" s="1"/>
      <c r="O20" s="1"/>
      <c r="P20" s="1"/>
    </row>
    <row r="21" spans="1:18" s="26" customFormat="1" ht="18" customHeight="1" x14ac:dyDescent="0.25">
      <c r="A21" s="1"/>
      <c r="B21" s="14" t="s">
        <v>20</v>
      </c>
      <c r="C21" s="15"/>
      <c r="D21" s="15"/>
      <c r="E21" s="16">
        <v>2128</v>
      </c>
      <c r="F21" s="21"/>
      <c r="G21" s="21"/>
      <c r="H21" s="21"/>
      <c r="I21" s="17">
        <f>IF(AND(E15&gt;0,E21&gt;0),E21/E15,0)</f>
        <v>0.64270613107822405</v>
      </c>
      <c r="J21" s="22"/>
      <c r="K21" s="11"/>
      <c r="L21" s="11"/>
      <c r="M21" s="1"/>
      <c r="N21" s="1"/>
      <c r="O21" s="1"/>
      <c r="P21" s="1"/>
    </row>
    <row r="22" spans="1:18" s="26" customFormat="1" ht="18" customHeight="1" x14ac:dyDescent="0.25">
      <c r="A22" s="1"/>
      <c r="B22" s="14" t="s">
        <v>21</v>
      </c>
      <c r="C22" s="15"/>
      <c r="D22" s="15"/>
      <c r="E22" s="16">
        <v>201</v>
      </c>
      <c r="F22" s="21"/>
      <c r="G22" s="21"/>
      <c r="H22" s="21"/>
      <c r="I22" s="17">
        <f>IF(AND(E15&gt;0,E22&gt;0),E22/E15,0)</f>
        <v>6.0706735125339778E-2</v>
      </c>
      <c r="J22" s="22"/>
      <c r="K22" s="11"/>
      <c r="L22" s="11"/>
      <c r="M22" s="1"/>
      <c r="N22" s="1"/>
      <c r="O22" s="1"/>
      <c r="P22" s="1"/>
    </row>
    <row r="23" spans="1:18" s="26" customFormat="1" ht="18" customHeight="1" x14ac:dyDescent="0.25">
      <c r="A23" s="1"/>
      <c r="B23" s="14" t="s">
        <v>53</v>
      </c>
      <c r="C23" s="15"/>
      <c r="D23" s="15"/>
      <c r="E23" s="17">
        <f>IF(E15&lt;=0,0,E15/E15)</f>
        <v>1</v>
      </c>
      <c r="F23" s="17">
        <f>IF(AND(E15&gt;0,F15&gt;0),F15/E15,0)</f>
        <v>9.8761703412866206E-2</v>
      </c>
      <c r="G23" s="17">
        <f>IF(AND(E15&gt;0,G15&gt;0),G15/E15,0)</f>
        <v>0.31048021745696164</v>
      </c>
      <c r="H23" s="17">
        <f>IF(AND(E15&gt;0,H15&gt;0),H15/E15,0)</f>
        <v>0.5907580791301722</v>
      </c>
      <c r="I23" s="17"/>
      <c r="J23" s="22"/>
      <c r="K23" s="11"/>
      <c r="L23" s="11"/>
      <c r="M23" s="1"/>
      <c r="N23" s="1"/>
      <c r="O23" s="1"/>
      <c r="P23" s="1"/>
    </row>
    <row r="24" spans="1:18" s="26" customFormat="1" ht="11.25" x14ac:dyDescent="0.2">
      <c r="A24" s="1"/>
      <c r="B24" s="1"/>
      <c r="C24" s="1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</row>
    <row r="25" spans="1:18" s="26" customFormat="1" ht="11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s="26" customFormat="1" ht="26.25" customHeight="1" x14ac:dyDescent="0.2">
      <c r="A26" s="1"/>
      <c r="B26" s="87" t="s">
        <v>22</v>
      </c>
      <c r="C26" s="88"/>
      <c r="D26" s="88"/>
      <c r="E26" s="88"/>
      <c r="F26" s="88"/>
      <c r="G26" s="88"/>
      <c r="H26" s="88"/>
      <c r="I26" s="89"/>
      <c r="J26" s="1"/>
      <c r="K26" s="1"/>
      <c r="L26" s="1"/>
      <c r="M26" s="1"/>
      <c r="N26" s="1"/>
      <c r="O26" s="1"/>
      <c r="P26" s="1"/>
    </row>
    <row r="27" spans="1:18" s="26" customFormat="1" ht="15.75" customHeight="1" x14ac:dyDescent="0.2">
      <c r="A27" s="1"/>
      <c r="B27" s="12"/>
      <c r="C27" s="1"/>
      <c r="D27" s="1"/>
      <c r="E27" s="90" t="s">
        <v>6</v>
      </c>
      <c r="F27" s="90" t="s">
        <v>23</v>
      </c>
      <c r="G27" s="90" t="s">
        <v>24</v>
      </c>
      <c r="H27" s="90" t="s">
        <v>25</v>
      </c>
      <c r="I27" s="90" t="s">
        <v>33</v>
      </c>
      <c r="J27" s="2" t="s">
        <v>10</v>
      </c>
      <c r="K27" s="1"/>
      <c r="L27" s="1"/>
      <c r="M27" s="1"/>
      <c r="N27" s="1"/>
      <c r="O27" s="1"/>
      <c r="P27" s="1"/>
    </row>
    <row r="28" spans="1:18" s="26" customFormat="1" ht="14.25" customHeight="1" x14ac:dyDescent="0.2">
      <c r="A28" s="1"/>
      <c r="B28" s="13"/>
      <c r="C28" s="1"/>
      <c r="D28" s="1"/>
      <c r="E28" s="91"/>
      <c r="F28" s="91"/>
      <c r="G28" s="91"/>
      <c r="H28" s="91"/>
      <c r="I28" s="91"/>
      <c r="J28" s="2" t="s">
        <v>11</v>
      </c>
      <c r="K28" s="1"/>
      <c r="L28" s="1"/>
      <c r="M28" s="1"/>
      <c r="N28" s="1"/>
      <c r="O28" s="1"/>
      <c r="P28" s="1"/>
    </row>
    <row r="29" spans="1:18" s="26" customFormat="1" ht="16.5" customHeight="1" x14ac:dyDescent="0.2">
      <c r="A29" s="1"/>
      <c r="B29" s="14" t="s">
        <v>12</v>
      </c>
      <c r="C29" s="15"/>
      <c r="D29" s="15"/>
      <c r="E29" s="16">
        <v>-9</v>
      </c>
      <c r="F29" s="16">
        <v>-9</v>
      </c>
      <c r="G29" s="16">
        <v>-9</v>
      </c>
      <c r="H29" s="16">
        <v>-9</v>
      </c>
      <c r="I29" s="17">
        <f>IF(E29&lt;=0,0,E29/E29)</f>
        <v>0</v>
      </c>
      <c r="J29" s="18">
        <f>MAX(F29,0)+MAX(G29,0)+MAX(H29,0)</f>
        <v>0</v>
      </c>
      <c r="K29" s="1"/>
      <c r="L29" s="1"/>
      <c r="M29" s="1"/>
      <c r="N29" s="1"/>
      <c r="O29" s="1"/>
      <c r="P29" s="1"/>
      <c r="R29" s="26">
        <f>MIN(LEN(TRIM(E29)),LEN(TRIM(F29)),LEN(TRIM(G29)),LEN(TRIM(H29)))</f>
        <v>2</v>
      </c>
    </row>
    <row r="30" spans="1:18" s="26" customFormat="1" ht="18" customHeight="1" x14ac:dyDescent="0.2">
      <c r="A30" s="1"/>
      <c r="B30" s="14" t="s">
        <v>13</v>
      </c>
      <c r="C30" s="15"/>
      <c r="D30" s="15"/>
      <c r="E30" s="16">
        <v>-9</v>
      </c>
      <c r="F30" s="21"/>
      <c r="G30" s="21"/>
      <c r="H30" s="21"/>
      <c r="I30" s="17">
        <f>IF(AND(E29&gt;0,E30&gt;0),E30/E29,0)</f>
        <v>0</v>
      </c>
      <c r="J30" s="1"/>
      <c r="K30" s="1"/>
      <c r="L30" s="1"/>
      <c r="M30" s="1"/>
      <c r="N30" s="1"/>
      <c r="O30" s="1"/>
      <c r="P30" s="1"/>
      <c r="R30" s="26">
        <f>MIN(LEN(TRIM(E30)),LEN(TRIM(E31)),LEN(TRIM(E32)),LEN(TRIM(E33)),LEN(TRIM(E34)),LEN(TRIM(E35)),LEN(TRIM(E36)))</f>
        <v>2</v>
      </c>
    </row>
    <row r="31" spans="1:18" s="26" customFormat="1" ht="16.5" customHeight="1" x14ac:dyDescent="0.2">
      <c r="A31" s="1" t="s">
        <v>3</v>
      </c>
      <c r="B31" s="14" t="s">
        <v>16</v>
      </c>
      <c r="C31" s="15"/>
      <c r="D31" s="15"/>
      <c r="E31" s="16">
        <v>-9</v>
      </c>
      <c r="F31" s="21"/>
      <c r="G31" s="21"/>
      <c r="H31" s="21"/>
      <c r="I31" s="17">
        <f>IF(AND(E29&gt;0,E31&gt;0),E31/E29,0)</f>
        <v>0</v>
      </c>
      <c r="J31" s="1"/>
      <c r="K31" s="1"/>
      <c r="L31" s="1"/>
      <c r="M31" s="1"/>
      <c r="N31" s="1"/>
      <c r="O31" s="1"/>
      <c r="P31" s="1"/>
    </row>
    <row r="32" spans="1:18" ht="17.25" customHeight="1" x14ac:dyDescent="0.25">
      <c r="B32" s="14" t="s">
        <v>17</v>
      </c>
      <c r="C32" s="15"/>
      <c r="D32" s="15"/>
      <c r="E32" s="16">
        <v>-9</v>
      </c>
      <c r="F32" s="21"/>
      <c r="G32" s="21"/>
      <c r="H32" s="21"/>
      <c r="I32" s="17">
        <f>IF(AND(E29&gt;0,E32&gt;0),E32/E29,0)</f>
        <v>0</v>
      </c>
    </row>
    <row r="33" spans="2:9" ht="15" customHeight="1" x14ac:dyDescent="0.25">
      <c r="B33" s="14" t="s">
        <v>18</v>
      </c>
      <c r="C33" s="15"/>
      <c r="D33" s="15"/>
      <c r="E33" s="16">
        <v>-9</v>
      </c>
      <c r="F33" s="21"/>
      <c r="G33" s="21"/>
      <c r="H33" s="21"/>
      <c r="I33" s="17">
        <f>IF(AND(E29&gt;0,E33&gt;0),E33/E29,0)</f>
        <v>0</v>
      </c>
    </row>
    <row r="34" spans="2:9" ht="15" customHeight="1" x14ac:dyDescent="0.25">
      <c r="B34" s="14" t="s">
        <v>19</v>
      </c>
      <c r="C34" s="15"/>
      <c r="D34" s="15"/>
      <c r="E34" s="16">
        <v>-9</v>
      </c>
      <c r="F34" s="21"/>
      <c r="G34" s="21"/>
      <c r="H34" s="21"/>
      <c r="I34" s="17">
        <f>IF(AND(E29&gt;0,E34&gt;0),E34/E29,0)</f>
        <v>0</v>
      </c>
    </row>
    <row r="35" spans="2:9" ht="15" customHeight="1" x14ac:dyDescent="0.25">
      <c r="B35" s="14" t="s">
        <v>20</v>
      </c>
      <c r="C35" s="15"/>
      <c r="D35" s="15"/>
      <c r="E35" s="16">
        <v>-9</v>
      </c>
      <c r="F35" s="21"/>
      <c r="G35" s="21"/>
      <c r="H35" s="21"/>
      <c r="I35" s="17">
        <f>IF(AND(E29&gt;0,E35&gt;0),E35/E29,0)</f>
        <v>0</v>
      </c>
    </row>
    <row r="36" spans="2:9" ht="15" customHeight="1" x14ac:dyDescent="0.25">
      <c r="B36" s="14" t="s">
        <v>21</v>
      </c>
      <c r="C36" s="15"/>
      <c r="D36" s="15"/>
      <c r="E36" s="16">
        <v>-9</v>
      </c>
      <c r="F36" s="21"/>
      <c r="G36" s="21"/>
      <c r="H36" s="21"/>
      <c r="I36" s="17">
        <f>IF(AND(E29&gt;0,E36&gt;0),E36/E29,0)</f>
        <v>0</v>
      </c>
    </row>
    <row r="37" spans="2:9" ht="17.25" customHeight="1" x14ac:dyDescent="0.25">
      <c r="B37" s="14" t="s">
        <v>53</v>
      </c>
      <c r="C37" s="15"/>
      <c r="D37" s="15"/>
      <c r="E37" s="17">
        <f>IF(E29&lt;=0,0,E29/E29)</f>
        <v>0</v>
      </c>
      <c r="F37" s="17">
        <f>IF(AND(E29&gt;0,F29&gt;0),F29/E29,0)</f>
        <v>0</v>
      </c>
      <c r="G37" s="17">
        <f>IF(AND(E29&gt;0,G29&gt;0),G29/E29,0)</f>
        <v>0</v>
      </c>
      <c r="H37" s="17">
        <f>IF(AND(E29&gt;0,H29&gt;0),H29/E29,0)</f>
        <v>0</v>
      </c>
      <c r="I37" s="17"/>
    </row>
    <row r="38" spans="2:9" s="23" customFormat="1" x14ac:dyDescent="0.25"/>
    <row r="39" spans="2:9" s="23" customFormat="1" x14ac:dyDescent="0.25">
      <c r="B39" s="72" t="s">
        <v>62</v>
      </c>
    </row>
    <row r="40" spans="2:9" s="23" customFormat="1" x14ac:dyDescent="0.25"/>
    <row r="41" spans="2:9" s="23" customFormat="1" x14ac:dyDescent="0.25">
      <c r="B41" s="1" t="s">
        <v>26</v>
      </c>
      <c r="E41" s="25">
        <f>MAX(E16,0)+MAX(E17,0)+MAX(E18,0)+MAX(E19,0)+MAX(E20,0)+MAX(E21,0)+MAX(E22,0)</f>
        <v>3311</v>
      </c>
    </row>
    <row r="42" spans="2:9" s="23" customFormat="1" x14ac:dyDescent="0.25">
      <c r="B42" s="1"/>
    </row>
    <row r="43" spans="2:9" s="23" customFormat="1" x14ac:dyDescent="0.25">
      <c r="B43" s="1" t="s">
        <v>27</v>
      </c>
      <c r="E43" s="25">
        <f>MAX(E30,0)+MAX(E31,0)+MAX(E32,0)+MAX(E33,0)+MAX(E34,0)+MAX(E35,0)+MAX(E36,0)</f>
        <v>0</v>
      </c>
    </row>
    <row r="44" spans="2:9" s="23" customFormat="1" x14ac:dyDescent="0.25"/>
    <row r="45" spans="2:9" s="23" customFormat="1" x14ac:dyDescent="0.25"/>
    <row r="46" spans="2:9" s="23" customFormat="1" x14ac:dyDescent="0.25"/>
    <row r="47" spans="2:9" s="23" customFormat="1" x14ac:dyDescent="0.25"/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E41">
    <cfRule type="expression" dxfId="18" priority="2" stopIfTrue="1">
      <formula>E41&lt;&gt; MAX(E15,0)</formula>
    </cfRule>
  </conditionalFormatting>
  <conditionalFormatting sqref="E43">
    <cfRule type="expression" dxfId="17" priority="3" stopIfTrue="1">
      <formula>MAX(E29,0)&lt;&gt;E43</formula>
    </cfRule>
  </conditionalFormatting>
  <conditionalFormatting sqref="J15 J29">
    <cfRule type="expression" dxfId="16" priority="4" stopIfTrue="1">
      <formula>J15&lt;&gt;MAX(E15,0)</formula>
    </cfRule>
  </conditionalFormatting>
  <conditionalFormatting sqref="E15:H15 E16:E22">
    <cfRule type="expression" dxfId="15" priority="5" stopIfTrue="1">
      <formula>LEN(TRIM(E15))=0</formula>
    </cfRule>
  </conditionalFormatting>
  <conditionalFormatting sqref="E29:H29 E30:E36">
    <cfRule type="expression" dxfId="14" priority="6" stopIfTrue="1">
      <formula>LEN(TRIM(E29))=0</formula>
    </cfRule>
  </conditionalFormatting>
  <conditionalFormatting sqref="D10:F10">
    <cfRule type="expression" dxfId="13" priority="7" stopIfTrue="1">
      <formula>MIN(R15,R16,R29,R30)=0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A35" sqref="A35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2020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6" t="s">
        <v>29</v>
      </c>
      <c r="E10" s="86"/>
      <c r="F10" s="86"/>
    </row>
    <row r="11" spans="1:10" s="11" customFormat="1" x14ac:dyDescent="0.25"/>
    <row r="12" spans="1:10" s="11" customFormat="1" ht="15" customHeight="1" x14ac:dyDescent="0.25">
      <c r="B12" s="92" t="s">
        <v>30</v>
      </c>
      <c r="C12" s="93"/>
      <c r="D12" s="93"/>
      <c r="E12" s="93"/>
      <c r="F12" s="94"/>
      <c r="G12" s="28"/>
    </row>
    <row r="13" spans="1:10" s="11" customFormat="1" ht="15" customHeight="1" x14ac:dyDescent="0.25">
      <c r="B13" s="95"/>
      <c r="C13" s="96"/>
      <c r="D13" s="96"/>
      <c r="E13" s="96"/>
      <c r="F13" s="97"/>
      <c r="G13" s="28"/>
      <c r="J13" s="11" t="s">
        <v>31</v>
      </c>
    </row>
    <row r="14" spans="1:10" s="11" customFormat="1" ht="13.5" customHeight="1" x14ac:dyDescent="0.25">
      <c r="B14" s="98"/>
      <c r="C14" s="98"/>
      <c r="D14" s="98"/>
      <c r="E14" s="78" t="s">
        <v>32</v>
      </c>
      <c r="F14" s="76" t="s">
        <v>33</v>
      </c>
      <c r="G14" s="29"/>
      <c r="J14" s="11" t="s">
        <v>34</v>
      </c>
    </row>
    <row r="15" spans="1:10" s="11" customFormat="1" ht="16.5" customHeight="1" x14ac:dyDescent="0.25">
      <c r="B15" s="99" t="s">
        <v>35</v>
      </c>
      <c r="C15" s="99"/>
      <c r="D15" s="99"/>
      <c r="E15" s="30">
        <v>3311</v>
      </c>
      <c r="F15" s="77">
        <f>IF(E15&lt;=0,0,E15/E15)</f>
        <v>1</v>
      </c>
      <c r="G15" s="31"/>
      <c r="J15" s="32">
        <f>PAGE1!E15</f>
        <v>3311</v>
      </c>
    </row>
    <row r="16" spans="1:10" s="11" customFormat="1" ht="15" customHeight="1" x14ac:dyDescent="0.25">
      <c r="B16" s="99" t="s">
        <v>36</v>
      </c>
      <c r="C16" s="99"/>
      <c r="D16" s="99"/>
      <c r="E16" s="30">
        <v>2088</v>
      </c>
      <c r="F16" s="33">
        <f>IF(AND(E15&gt;0, E16&gt;0), E16/E15,0)</f>
        <v>0.63062518876472362</v>
      </c>
      <c r="G16" s="34"/>
    </row>
    <row r="17" spans="2:11" s="11" customFormat="1" ht="15" customHeight="1" x14ac:dyDescent="0.25">
      <c r="B17" s="99" t="s">
        <v>37</v>
      </c>
      <c r="C17" s="99"/>
      <c r="D17" s="99"/>
      <c r="E17" s="30">
        <v>1223</v>
      </c>
      <c r="F17" s="33">
        <f>IF(AND(E15&gt;0, E17&gt;0), E17/E15,0)</f>
        <v>0.36937481123527638</v>
      </c>
      <c r="G17" s="34"/>
    </row>
    <row r="18" spans="2:11" s="11" customFormat="1" ht="10.5" customHeight="1" x14ac:dyDescent="0.25">
      <c r="D18" s="35"/>
      <c r="E18" s="35"/>
      <c r="F18" s="36"/>
      <c r="G18" s="37"/>
    </row>
    <row r="19" spans="2:11" s="11" customFormat="1" x14ac:dyDescent="0.25">
      <c r="E19" s="35"/>
      <c r="F19" s="36"/>
      <c r="G19" s="37"/>
    </row>
    <row r="20" spans="2:11" s="11" customFormat="1" ht="12.75" customHeight="1" x14ac:dyDescent="0.25">
      <c r="B20" s="92" t="s">
        <v>38</v>
      </c>
      <c r="C20" s="93"/>
      <c r="D20" s="93"/>
      <c r="E20" s="93"/>
      <c r="F20" s="94"/>
      <c r="G20" s="28"/>
    </row>
    <row r="21" spans="2:11" s="11" customFormat="1" ht="15" customHeight="1" x14ac:dyDescent="0.25">
      <c r="B21" s="95"/>
      <c r="C21" s="96"/>
      <c r="D21" s="96"/>
      <c r="E21" s="96"/>
      <c r="F21" s="97"/>
      <c r="G21" s="28"/>
      <c r="J21" s="11" t="s">
        <v>31</v>
      </c>
    </row>
    <row r="22" spans="2:11" s="11" customFormat="1" ht="16.5" customHeight="1" x14ac:dyDescent="0.25">
      <c r="B22" s="98"/>
      <c r="C22" s="98"/>
      <c r="D22" s="98"/>
      <c r="E22" s="78" t="s">
        <v>32</v>
      </c>
      <c r="F22" s="76" t="s">
        <v>33</v>
      </c>
      <c r="G22" s="29"/>
      <c r="J22" s="11" t="s">
        <v>34</v>
      </c>
    </row>
    <row r="23" spans="2:11" s="11" customFormat="1" ht="15.75" customHeight="1" x14ac:dyDescent="0.25">
      <c r="B23" s="99" t="s">
        <v>39</v>
      </c>
      <c r="C23" s="99"/>
      <c r="D23" s="99"/>
      <c r="E23" s="30">
        <v>-9</v>
      </c>
      <c r="F23" s="77">
        <f>IF(E23&lt;=0,0,E23/E23)</f>
        <v>0</v>
      </c>
      <c r="G23" s="31"/>
      <c r="J23" s="32">
        <f>PAGE1!E29</f>
        <v>-9</v>
      </c>
    </row>
    <row r="24" spans="2:11" s="11" customFormat="1" ht="15.75" customHeight="1" x14ac:dyDescent="0.25">
      <c r="B24" s="99" t="s">
        <v>36</v>
      </c>
      <c r="C24" s="99"/>
      <c r="D24" s="99"/>
      <c r="E24" s="30">
        <v>-9</v>
      </c>
      <c r="F24" s="33">
        <f>IF(AND(E23&gt;0, E24&gt;0), E24/E23,0)</f>
        <v>0</v>
      </c>
      <c r="G24" s="34"/>
    </row>
    <row r="25" spans="2:11" s="11" customFormat="1" ht="15.75" customHeight="1" x14ac:dyDescent="0.25">
      <c r="B25" s="99" t="s">
        <v>37</v>
      </c>
      <c r="C25" s="99"/>
      <c r="D25" s="99"/>
      <c r="E25" s="30">
        <v>-9</v>
      </c>
      <c r="F25" s="33">
        <f>IF(AND(E23&gt;0, E25&gt;0), E25/E23,0)</f>
        <v>0</v>
      </c>
      <c r="G25" s="34"/>
    </row>
    <row r="26" spans="2:11" s="11" customFormat="1" ht="8.25" customHeight="1" x14ac:dyDescent="0.25"/>
    <row r="27" spans="2:11" s="11" customFormat="1" x14ac:dyDescent="0.25">
      <c r="B27" s="38" t="s">
        <v>62</v>
      </c>
      <c r="K27" s="32"/>
    </row>
    <row r="28" spans="2:11" s="11" customFormat="1" x14ac:dyDescent="0.25">
      <c r="B28" s="24"/>
    </row>
    <row r="29" spans="2:11" s="11" customFormat="1" x14ac:dyDescent="0.25"/>
    <row r="30" spans="2:11" s="11" customFormat="1" x14ac:dyDescent="0.25">
      <c r="B30" s="1" t="s">
        <v>26</v>
      </c>
      <c r="E30" s="32">
        <f>MAX(E16,0)+MAX(E17,0)</f>
        <v>3311</v>
      </c>
    </row>
    <row r="31" spans="2:11" s="11" customFormat="1" x14ac:dyDescent="0.25"/>
    <row r="32" spans="2:11" s="11" customFormat="1" x14ac:dyDescent="0.25">
      <c r="B32" s="1" t="s">
        <v>27</v>
      </c>
      <c r="E32" s="32">
        <f>MAX(E24,0)+MAX(E25,0)</f>
        <v>0</v>
      </c>
    </row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sheetProtection password="CDE0" sheet="1" objects="1" scenarios="1"/>
  <mergeCells count="11">
    <mergeCell ref="B17:D17"/>
    <mergeCell ref="D10:F10"/>
    <mergeCell ref="B12:F13"/>
    <mergeCell ref="B14:D14"/>
    <mergeCell ref="B15:D15"/>
    <mergeCell ref="B16:D16"/>
    <mergeCell ref="B20:F21"/>
    <mergeCell ref="B22:D22"/>
    <mergeCell ref="B23:D23"/>
    <mergeCell ref="B24:D24"/>
    <mergeCell ref="B25:D25"/>
  </mergeCells>
  <conditionalFormatting sqref="J15">
    <cfRule type="expression" dxfId="12" priority="2" stopIfTrue="1">
      <formula>J15&lt;&gt;E15</formula>
    </cfRule>
  </conditionalFormatting>
  <conditionalFormatting sqref="E30">
    <cfRule type="expression" dxfId="11" priority="3" stopIfTrue="1">
      <formula>E30&lt;&gt;MAX(E15,0)</formula>
    </cfRule>
  </conditionalFormatting>
  <conditionalFormatting sqref="E32">
    <cfRule type="expression" dxfId="10" priority="4" stopIfTrue="1">
      <formula>E32&lt;&gt;MAX(E23,0)</formula>
    </cfRule>
  </conditionalFormatting>
  <conditionalFormatting sqref="E15:E17 E23:E25">
    <cfRule type="expression" dxfId="9" priority="5" stopIfTrue="1">
      <formula>LEN(TRIM(E15))=0</formula>
    </cfRule>
  </conditionalFormatting>
  <conditionalFormatting sqref="D10:F10">
    <cfRule type="expression" dxfId="8" priority="6" stopIfTrue="1">
      <formula>MIN(LEN(TRIM(E15)),LEN(TRIM(E16)),LEN(TRIM(E17)),LEN(TRIM(E23)),LEN(TRIM(E24)),LEN(TRIM(E25)))=0</formula>
    </cfRule>
  </conditionalFormatting>
  <conditionalFormatting sqref="J23">
    <cfRule type="expression" dxfId="7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workbookViewId="0">
      <selection activeCell="C29" sqref="C29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26" customFormat="1" ht="11.25" x14ac:dyDescent="0.2">
      <c r="A1" s="44" t="s">
        <v>77</v>
      </c>
      <c r="F1" s="39"/>
      <c r="I1" s="26" t="s">
        <v>68</v>
      </c>
      <c r="J1" s="40"/>
      <c r="K1" s="41"/>
      <c r="L1" s="1"/>
    </row>
    <row r="2" spans="1:18" s="26" customFormat="1" x14ac:dyDescent="0.25">
      <c r="F2" s="5" t="s">
        <v>0</v>
      </c>
      <c r="I2"/>
      <c r="J2"/>
      <c r="K2" s="41"/>
      <c r="L2" s="1"/>
    </row>
    <row r="3" spans="1:18" s="26" customFormat="1" x14ac:dyDescent="0.25">
      <c r="E3" s="39"/>
      <c r="F3" s="42" t="s">
        <v>1</v>
      </c>
      <c r="G3" s="39"/>
      <c r="H3" s="39"/>
      <c r="I3"/>
      <c r="J3"/>
      <c r="K3" s="42"/>
      <c r="L3" s="1"/>
    </row>
    <row r="4" spans="1:18" s="26" customFormat="1" ht="4.1500000000000004" customHeight="1" x14ac:dyDescent="0.25">
      <c r="I4"/>
      <c r="J4"/>
      <c r="L4" s="1"/>
    </row>
    <row r="5" spans="1:18" s="26" customFormat="1" x14ac:dyDescent="0.25">
      <c r="A5" s="43"/>
      <c r="B5" s="43"/>
      <c r="C5" s="43"/>
      <c r="D5" s="43"/>
      <c r="E5" s="39"/>
      <c r="F5" s="64" t="str">
        <f>PAGE1!E5</f>
        <v>Child Count:</v>
      </c>
      <c r="G5" s="80">
        <f>PAGE1!F5</f>
        <v>2020</v>
      </c>
      <c r="I5"/>
      <c r="J5"/>
      <c r="L5" s="1"/>
    </row>
    <row r="6" spans="1:18" s="26" customFormat="1" ht="11.25" x14ac:dyDescent="0.2">
      <c r="B6" s="44"/>
      <c r="C6" s="44"/>
      <c r="D6" s="44"/>
      <c r="F6" s="44"/>
      <c r="G6" s="39"/>
      <c r="H6" s="39"/>
      <c r="I6" s="39"/>
      <c r="J6" s="39"/>
      <c r="K6" s="39"/>
      <c r="L6" s="1"/>
    </row>
    <row r="7" spans="1:18" s="26" customFormat="1" ht="12.75" x14ac:dyDescent="0.2">
      <c r="B7" s="44"/>
      <c r="C7" s="44"/>
      <c r="D7" s="44"/>
      <c r="E7" s="101" t="s">
        <v>29</v>
      </c>
      <c r="F7" s="101"/>
      <c r="G7" s="101"/>
      <c r="H7" s="39"/>
      <c r="I7" s="39"/>
      <c r="J7" s="39"/>
      <c r="K7" s="39"/>
      <c r="L7" s="1"/>
    </row>
    <row r="8" spans="1:18" s="26" customFormat="1" ht="11.25" x14ac:dyDescent="0.2">
      <c r="F8" s="42" t="s">
        <v>40</v>
      </c>
      <c r="L8" s="1"/>
    </row>
    <row r="9" spans="1:18" x14ac:dyDescent="0.25">
      <c r="F9" s="39" t="s">
        <v>41</v>
      </c>
    </row>
    <row r="11" spans="1:18" x14ac:dyDescent="0.25">
      <c r="B11" s="102" t="s">
        <v>42</v>
      </c>
      <c r="C11" s="103"/>
      <c r="D11" s="103"/>
      <c r="E11" s="103"/>
      <c r="F11" s="103"/>
      <c r="G11" s="103"/>
      <c r="H11" s="103"/>
      <c r="I11" s="104"/>
    </row>
    <row r="12" spans="1:18" x14ac:dyDescent="0.25">
      <c r="B12" s="105" t="s">
        <v>43</v>
      </c>
      <c r="C12" s="106"/>
      <c r="D12" s="106"/>
      <c r="E12" s="106"/>
      <c r="F12" s="106"/>
      <c r="G12" s="106"/>
      <c r="H12" s="106"/>
      <c r="I12" s="107"/>
    </row>
    <row r="13" spans="1:18" x14ac:dyDescent="0.25">
      <c r="B13" s="45"/>
      <c r="C13" s="46"/>
      <c r="D13" s="47"/>
      <c r="E13" s="108" t="s">
        <v>44</v>
      </c>
      <c r="F13" s="109"/>
      <c r="G13" s="109"/>
      <c r="H13" s="109"/>
      <c r="I13" s="110"/>
    </row>
    <row r="14" spans="1:18" x14ac:dyDescent="0.25">
      <c r="B14" s="48"/>
      <c r="C14" s="26"/>
      <c r="D14" s="26"/>
      <c r="E14" s="113" t="s">
        <v>6</v>
      </c>
      <c r="F14" s="113" t="s">
        <v>7</v>
      </c>
      <c r="G14" s="113" t="s">
        <v>8</v>
      </c>
      <c r="H14" s="113" t="s">
        <v>9</v>
      </c>
      <c r="I14" s="111" t="s">
        <v>33</v>
      </c>
      <c r="J14" s="2" t="s">
        <v>10</v>
      </c>
    </row>
    <row r="15" spans="1:18" x14ac:dyDescent="0.25">
      <c r="B15" s="49"/>
      <c r="C15" s="26"/>
      <c r="D15" s="26"/>
      <c r="E15" s="112"/>
      <c r="F15" s="112"/>
      <c r="G15" s="112"/>
      <c r="H15" s="112"/>
      <c r="I15" s="112"/>
      <c r="J15" s="2" t="s">
        <v>11</v>
      </c>
    </row>
    <row r="16" spans="1:18" x14ac:dyDescent="0.25">
      <c r="B16" s="50" t="s">
        <v>12</v>
      </c>
      <c r="C16" s="51"/>
      <c r="D16" s="51"/>
      <c r="E16" s="16">
        <v>-9</v>
      </c>
      <c r="F16" s="16">
        <v>-9</v>
      </c>
      <c r="G16" s="16">
        <v>-9</v>
      </c>
      <c r="H16" s="16">
        <v>-9</v>
      </c>
      <c r="I16" s="62">
        <f>IF(E16&lt;=0,0,E16/E16)</f>
        <v>0</v>
      </c>
      <c r="J16" s="52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4" t="s">
        <v>13</v>
      </c>
      <c r="C17" s="15"/>
      <c r="D17" s="15"/>
      <c r="E17" s="16">
        <v>-9</v>
      </c>
      <c r="F17" s="21"/>
      <c r="G17" s="21"/>
      <c r="H17" s="21"/>
      <c r="I17" s="33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4" t="s">
        <v>16</v>
      </c>
      <c r="C18" s="15"/>
      <c r="D18" s="15"/>
      <c r="E18" s="16">
        <v>-9</v>
      </c>
      <c r="F18" s="21"/>
      <c r="G18" s="21"/>
      <c r="H18" s="21"/>
      <c r="I18" s="33">
        <f>IF(AND(E16&gt;0, E18&gt;0), E18/E16,0)</f>
        <v>0</v>
      </c>
    </row>
    <row r="19" spans="2:18" x14ac:dyDescent="0.25">
      <c r="B19" s="14" t="s">
        <v>17</v>
      </c>
      <c r="C19" s="15"/>
      <c r="D19" s="15"/>
      <c r="E19" s="16">
        <v>-9</v>
      </c>
      <c r="F19" s="21"/>
      <c r="G19" s="21"/>
      <c r="H19" s="21"/>
      <c r="I19" s="33">
        <f>IF(AND(E16&gt;0, E19&gt;0), E19/E16,0)</f>
        <v>0</v>
      </c>
    </row>
    <row r="20" spans="2:18" x14ac:dyDescent="0.25">
      <c r="B20" s="14" t="s">
        <v>18</v>
      </c>
      <c r="C20" s="15"/>
      <c r="D20" s="15"/>
      <c r="E20" s="16">
        <v>-9</v>
      </c>
      <c r="F20" s="21"/>
      <c r="G20" s="21"/>
      <c r="H20" s="21"/>
      <c r="I20" s="33">
        <f>IF(AND(E16&gt;0, E20&gt;0), E20/E16,0)</f>
        <v>0</v>
      </c>
    </row>
    <row r="21" spans="2:18" x14ac:dyDescent="0.25">
      <c r="B21" s="14" t="s">
        <v>19</v>
      </c>
      <c r="C21" s="15"/>
      <c r="D21" s="15"/>
      <c r="E21" s="16">
        <v>-9</v>
      </c>
      <c r="F21" s="21"/>
      <c r="G21" s="21"/>
      <c r="H21" s="21"/>
      <c r="I21" s="33">
        <f>IF(AND(E16&gt;0, E21&gt;0), E21/E16,0)</f>
        <v>0</v>
      </c>
    </row>
    <row r="22" spans="2:18" x14ac:dyDescent="0.25">
      <c r="B22" s="14" t="s">
        <v>20</v>
      </c>
      <c r="C22" s="15"/>
      <c r="D22" s="15"/>
      <c r="E22" s="16">
        <v>-9</v>
      </c>
      <c r="F22" s="21"/>
      <c r="G22" s="21"/>
      <c r="H22" s="21"/>
      <c r="I22" s="33">
        <f>IF(AND(E16&gt;0, E22&gt;0), E22/E16,0)</f>
        <v>0</v>
      </c>
    </row>
    <row r="23" spans="2:18" x14ac:dyDescent="0.25">
      <c r="B23" s="14" t="s">
        <v>21</v>
      </c>
      <c r="C23" s="15"/>
      <c r="D23" s="15"/>
      <c r="E23" s="16">
        <v>-9</v>
      </c>
      <c r="F23" s="21"/>
      <c r="G23" s="21"/>
      <c r="H23" s="21"/>
      <c r="I23" s="33">
        <f>IF(AND(E16&gt;0, E23&gt;0), E23/E16,0)</f>
        <v>0</v>
      </c>
    </row>
    <row r="25" spans="2:18" x14ac:dyDescent="0.25">
      <c r="B25" s="72" t="s">
        <v>62</v>
      </c>
    </row>
    <row r="27" spans="2:18" x14ac:dyDescent="0.25">
      <c r="C27" s="100" t="s">
        <v>45</v>
      </c>
      <c r="D27" s="100"/>
      <c r="E27" s="52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J16">
    <cfRule type="expression" dxfId="6" priority="1" stopIfTrue="1">
      <formula>J16&lt;&gt;MAX(E16,0)</formula>
    </cfRule>
  </conditionalFormatting>
  <conditionalFormatting sqref="E27">
    <cfRule type="expression" dxfId="5" priority="2" stopIfTrue="1">
      <formula>E27&lt;&gt;MAX(E16,0)</formula>
    </cfRule>
  </conditionalFormatting>
  <conditionalFormatting sqref="E16:H16 E17:E23">
    <cfRule type="expression" dxfId="4" priority="3" stopIfTrue="1">
      <formula>LEN(TRIM(E16))=0</formula>
    </cfRule>
  </conditionalFormatting>
  <conditionalFormatting sqref="E7:G7">
    <cfRule type="expression" dxfId="3" priority="4" stopIfTrue="1">
      <formula>MIN(R16,R17)=0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zoomScaleNormal="100" workbookViewId="0">
      <selection activeCell="A30" sqref="A30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1.570312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50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2020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G8" s="2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51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18" customHeight="1" x14ac:dyDescent="0.2">
      <c r="C13" s="57" t="s">
        <v>46</v>
      </c>
      <c r="D13" s="58"/>
      <c r="E13" s="58"/>
      <c r="F13" s="68"/>
      <c r="G13" s="58"/>
      <c r="H13" s="6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ht="18" customHeight="1" x14ac:dyDescent="0.2">
      <c r="C14" s="59" t="s">
        <v>47</v>
      </c>
      <c r="D14" s="81">
        <v>44013</v>
      </c>
      <c r="E14" s="60" t="s">
        <v>48</v>
      </c>
      <c r="F14" s="81">
        <v>44377</v>
      </c>
      <c r="G14" s="61" t="s">
        <v>49</v>
      </c>
      <c r="H14" s="7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5"/>
      <c r="AI14" s="55"/>
      <c r="AJ14" s="55"/>
    </row>
    <row r="15" spans="1:36" ht="19.149999999999999" customHeight="1" x14ac:dyDescent="0.2">
      <c r="A15" s="56"/>
      <c r="B15" s="56"/>
      <c r="C15" s="118" t="s">
        <v>52</v>
      </c>
      <c r="D15" s="119"/>
      <c r="E15" s="119"/>
      <c r="F15" s="119"/>
      <c r="G15" s="120"/>
      <c r="H15" s="12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5"/>
      <c r="AI15" s="55"/>
      <c r="AJ15" s="55"/>
    </row>
    <row r="16" spans="1:36" x14ac:dyDescent="0.2">
      <c r="A16" s="56"/>
      <c r="B16" s="56"/>
      <c r="C16" s="122"/>
      <c r="D16" s="123"/>
      <c r="E16" s="123"/>
      <c r="F16" s="124"/>
      <c r="G16" s="63" t="s">
        <v>11</v>
      </c>
      <c r="H16" s="63" t="s">
        <v>53</v>
      </c>
      <c r="I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16" ht="11.45" customHeight="1" x14ac:dyDescent="0.2">
      <c r="A17" s="56"/>
      <c r="B17" s="56"/>
      <c r="C17" s="114" t="s">
        <v>54</v>
      </c>
      <c r="D17" s="115"/>
      <c r="E17" s="115"/>
      <c r="F17" s="116"/>
      <c r="G17" s="85">
        <v>9096</v>
      </c>
      <c r="H17" s="71">
        <v>1</v>
      </c>
      <c r="I17" s="54"/>
    </row>
    <row r="18" spans="1:16" x14ac:dyDescent="0.2">
      <c r="A18" s="56"/>
      <c r="B18" s="56"/>
      <c r="C18" s="114" t="s">
        <v>55</v>
      </c>
      <c r="D18" s="115"/>
      <c r="E18" s="115"/>
      <c r="F18" s="116"/>
      <c r="G18" s="85">
        <v>2062</v>
      </c>
      <c r="H18" s="33">
        <f>IF(AND($G$17&gt;0, G18&gt;0), G18/$G$17,0)</f>
        <v>0.22669305189094108</v>
      </c>
      <c r="I18" s="54"/>
    </row>
    <row r="19" spans="1:16" ht="13.15" customHeight="1" x14ac:dyDescent="0.2">
      <c r="A19" s="56"/>
      <c r="B19" s="56"/>
      <c r="C19" s="114" t="s">
        <v>56</v>
      </c>
      <c r="D19" s="115"/>
      <c r="E19" s="115"/>
      <c r="F19" s="116"/>
      <c r="G19" s="85">
        <v>86</v>
      </c>
      <c r="H19" s="33">
        <f t="shared" ref="H19:H24" si="0">IF(AND($G$17&gt;0, G19&gt;0), G19/$G$17,0)</f>
        <v>9.4547053649956022E-3</v>
      </c>
      <c r="I19" s="54"/>
    </row>
    <row r="20" spans="1:16" ht="13.9" customHeight="1" x14ac:dyDescent="0.2">
      <c r="A20" s="56"/>
      <c r="B20" s="56"/>
      <c r="C20" s="114" t="s">
        <v>57</v>
      </c>
      <c r="D20" s="115"/>
      <c r="E20" s="115"/>
      <c r="F20" s="116"/>
      <c r="G20" s="85">
        <v>286</v>
      </c>
      <c r="H20" s="33">
        <f t="shared" si="0"/>
        <v>3.1442392260334212E-2</v>
      </c>
      <c r="I20" s="54"/>
    </row>
    <row r="21" spans="1:16" x14ac:dyDescent="0.2">
      <c r="A21" s="56"/>
      <c r="B21" s="56"/>
      <c r="C21" s="114" t="s">
        <v>58</v>
      </c>
      <c r="D21" s="115"/>
      <c r="E21" s="115"/>
      <c r="F21" s="116"/>
      <c r="G21" s="85">
        <v>263</v>
      </c>
      <c r="H21" s="33">
        <f t="shared" si="0"/>
        <v>2.8913808267370271E-2</v>
      </c>
      <c r="I21" s="54"/>
    </row>
    <row r="22" spans="1:16" ht="13.9" customHeight="1" x14ac:dyDescent="0.2">
      <c r="A22" s="56"/>
      <c r="B22" s="56"/>
      <c r="C22" s="114" t="s">
        <v>59</v>
      </c>
      <c r="D22" s="115"/>
      <c r="E22" s="115"/>
      <c r="F22" s="116"/>
      <c r="G22" s="85">
        <v>43</v>
      </c>
      <c r="H22" s="33">
        <f t="shared" si="0"/>
        <v>4.7273526824978011E-3</v>
      </c>
      <c r="I22" s="54"/>
    </row>
    <row r="23" spans="1:16" ht="13.15" customHeight="1" x14ac:dyDescent="0.2">
      <c r="A23" s="56"/>
      <c r="B23" s="56"/>
      <c r="C23" s="114" t="s">
        <v>60</v>
      </c>
      <c r="D23" s="115"/>
      <c r="E23" s="115"/>
      <c r="F23" s="116"/>
      <c r="G23" s="85">
        <v>5818</v>
      </c>
      <c r="H23" s="33">
        <f t="shared" si="0"/>
        <v>0.63962181178540023</v>
      </c>
      <c r="I23" s="54"/>
    </row>
    <row r="24" spans="1:16" ht="13.15" customHeight="1" x14ac:dyDescent="0.2">
      <c r="A24" s="56"/>
      <c r="B24" s="56"/>
      <c r="C24" s="114" t="s">
        <v>61</v>
      </c>
      <c r="D24" s="115"/>
      <c r="E24" s="115"/>
      <c r="F24" s="116"/>
      <c r="G24" s="85">
        <v>538</v>
      </c>
      <c r="H24" s="33">
        <f t="shared" si="0"/>
        <v>5.9146877748460863E-2</v>
      </c>
      <c r="I24" s="54"/>
    </row>
    <row r="25" spans="1:16" ht="14.45" customHeight="1" x14ac:dyDescent="0.2">
      <c r="A25" s="56"/>
      <c r="B25" s="56"/>
      <c r="C25" s="72"/>
      <c r="D25" s="72"/>
      <c r="E25" s="72"/>
      <c r="F25" s="72"/>
      <c r="G25" s="72"/>
      <c r="H25" s="72"/>
      <c r="I25" s="54"/>
    </row>
    <row r="26" spans="1:16" ht="14.45" customHeight="1" x14ac:dyDescent="0.2">
      <c r="A26" s="56"/>
      <c r="B26" s="56"/>
      <c r="C26" s="72" t="s">
        <v>62</v>
      </c>
      <c r="D26" s="72"/>
      <c r="E26" s="72"/>
      <c r="F26" s="72"/>
      <c r="G26" s="72"/>
      <c r="H26" s="72"/>
      <c r="I26" s="54"/>
    </row>
    <row r="27" spans="1:16" ht="14.45" customHeight="1" x14ac:dyDescent="0.2">
      <c r="A27" s="56"/>
      <c r="B27" s="56"/>
      <c r="C27" s="72"/>
      <c r="D27" s="72"/>
      <c r="E27" s="72"/>
      <c r="F27" s="72"/>
      <c r="G27" s="72"/>
      <c r="H27" s="72"/>
      <c r="I27" s="54"/>
    </row>
    <row r="28" spans="1:16" ht="15" customHeight="1" x14ac:dyDescent="0.25">
      <c r="A28" s="56"/>
      <c r="B28" s="56"/>
      <c r="C28" s="72"/>
      <c r="D28" s="117" t="s">
        <v>45</v>
      </c>
      <c r="E28" s="117"/>
      <c r="F28" s="117"/>
      <c r="G28" s="52">
        <f>MAX(G18,0)+MAX(G19,0)+MAX(G20,0)+MAX(G21,0)+MAX(G22,0)+MAX(G23,0)+MAX(G24,0)</f>
        <v>9096</v>
      </c>
      <c r="H28" s="72"/>
      <c r="I28" s="54"/>
    </row>
    <row r="29" spans="1:16" x14ac:dyDescent="0.2">
      <c r="A29" s="56"/>
      <c r="B29" s="56"/>
      <c r="C29" s="54"/>
      <c r="D29" s="54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6"/>
      <c r="D30" s="54"/>
      <c r="E30" s="54"/>
      <c r="F30" s="54"/>
      <c r="G30" s="54"/>
      <c r="H30" s="56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73"/>
      <c r="D31" s="54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6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6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6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6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6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6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4"/>
      <c r="D45" s="54"/>
      <c r="E45" s="54"/>
      <c r="F45" s="54"/>
      <c r="G45" s="54"/>
      <c r="H45" s="54"/>
      <c r="I45" s="54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4"/>
      <c r="D46" s="54"/>
      <c r="E46" s="54"/>
      <c r="F46" s="54"/>
      <c r="G46" s="54"/>
      <c r="H46" s="54"/>
      <c r="I46" s="54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4"/>
      <c r="D47" s="54"/>
      <c r="E47" s="54"/>
      <c r="F47" s="54"/>
      <c r="G47" s="54"/>
      <c r="H47" s="54"/>
      <c r="I47" s="54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4"/>
      <c r="D48" s="54"/>
      <c r="E48" s="54"/>
      <c r="F48" s="54"/>
      <c r="G48" s="54"/>
      <c r="H48" s="54"/>
      <c r="I48" s="54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4"/>
      <c r="D49" s="54"/>
      <c r="E49" s="54"/>
      <c r="F49" s="54"/>
      <c r="G49" s="54"/>
      <c r="H49" s="54"/>
      <c r="I49" s="54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4"/>
      <c r="D50" s="54"/>
      <c r="E50" s="54"/>
      <c r="F50" s="54"/>
      <c r="G50" s="54"/>
      <c r="H50" s="54"/>
      <c r="I50" s="54"/>
      <c r="J50" s="56"/>
      <c r="K50" s="56"/>
      <c r="L50" s="56"/>
      <c r="M50" s="56"/>
      <c r="N50" s="56"/>
      <c r="O50" s="56"/>
      <c r="P50" s="56"/>
    </row>
  </sheetData>
  <sheetProtection password="CDE0" sheet="1" objects="1" scenarios="1"/>
  <mergeCells count="11">
    <mergeCell ref="C20:F20"/>
    <mergeCell ref="C15:H15"/>
    <mergeCell ref="C16:F16"/>
    <mergeCell ref="C17:F17"/>
    <mergeCell ref="C18:F18"/>
    <mergeCell ref="C19:F19"/>
    <mergeCell ref="C21:F21"/>
    <mergeCell ref="C22:F22"/>
    <mergeCell ref="C23:F23"/>
    <mergeCell ref="C24:F24"/>
    <mergeCell ref="D28:F28"/>
  </mergeCells>
  <conditionalFormatting sqref="G28">
    <cfRule type="expression" dxfId="2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topLeftCell="B1" zoomScaleNormal="100" workbookViewId="0">
      <selection activeCell="C25" sqref="C25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2020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5" t="s">
        <v>65</v>
      </c>
      <c r="D13" s="126"/>
      <c r="E13" s="126"/>
      <c r="F13" s="126"/>
      <c r="G13" s="126"/>
      <c r="H13" s="12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2"/>
      <c r="D14" s="123"/>
      <c r="E14" s="123"/>
      <c r="F14" s="124"/>
      <c r="G14" s="63" t="s">
        <v>11</v>
      </c>
      <c r="H14" s="63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4" t="s">
        <v>35</v>
      </c>
      <c r="D15" s="115"/>
      <c r="E15" s="115"/>
      <c r="F15" s="116"/>
      <c r="G15" s="85">
        <v>9096</v>
      </c>
      <c r="H15" s="71">
        <v>1</v>
      </c>
      <c r="I15" s="54"/>
    </row>
    <row r="16" spans="1:36" x14ac:dyDescent="0.2">
      <c r="A16" s="56"/>
      <c r="B16" s="56"/>
      <c r="C16" s="114" t="s">
        <v>36</v>
      </c>
      <c r="D16" s="115"/>
      <c r="E16" s="115"/>
      <c r="F16" s="116"/>
      <c r="G16" s="85">
        <v>5938</v>
      </c>
      <c r="H16" s="33">
        <f>IF(AND($G$15&gt;0, G16&gt;0), G16/$G$15,0)</f>
        <v>0.65281442392260336</v>
      </c>
      <c r="I16" s="54"/>
    </row>
    <row r="17" spans="1:16" ht="13.15" customHeight="1" x14ac:dyDescent="0.2">
      <c r="A17" s="56"/>
      <c r="B17" s="56"/>
      <c r="C17" s="114" t="s">
        <v>37</v>
      </c>
      <c r="D17" s="115"/>
      <c r="E17" s="115"/>
      <c r="F17" s="116"/>
      <c r="G17" s="85">
        <v>3158</v>
      </c>
      <c r="H17" s="33">
        <f>IF(AND($G$15&gt;0, G17&gt;0), G17/$G$15,0)</f>
        <v>0.34718557607739664</v>
      </c>
      <c r="I17" s="54"/>
    </row>
    <row r="18" spans="1:16" ht="14.45" customHeight="1" x14ac:dyDescent="0.2">
      <c r="A18" s="56"/>
      <c r="B18" s="56"/>
      <c r="C18" s="72"/>
      <c r="D18" s="72"/>
      <c r="E18" s="72"/>
      <c r="F18" s="72"/>
      <c r="G18" s="72"/>
      <c r="H18" s="72"/>
      <c r="I18" s="54"/>
    </row>
    <row r="19" spans="1:16" ht="14.45" customHeight="1" x14ac:dyDescent="0.2">
      <c r="A19" s="56"/>
      <c r="B19" s="56"/>
      <c r="C19" s="72" t="s">
        <v>62</v>
      </c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/>
      <c r="D20" s="72"/>
      <c r="E20" s="72"/>
      <c r="F20" s="72"/>
      <c r="G20" s="72"/>
      <c r="H20" s="72"/>
      <c r="I20" s="54"/>
    </row>
    <row r="21" spans="1:16" ht="15" customHeight="1" x14ac:dyDescent="0.25">
      <c r="A21" s="56"/>
      <c r="B21" s="56"/>
      <c r="C21" s="72"/>
      <c r="D21" s="117" t="s">
        <v>74</v>
      </c>
      <c r="E21" s="117"/>
      <c r="F21" s="117"/>
      <c r="G21" s="52">
        <f>MAX(G16,0)+MAX(G17,0)</f>
        <v>9096</v>
      </c>
      <c r="H21" s="72"/>
      <c r="I21" s="54"/>
    </row>
    <row r="22" spans="1:16" x14ac:dyDescent="0.2">
      <c r="A22" s="56"/>
      <c r="B22" s="56"/>
      <c r="C22" s="54"/>
      <c r="E22" s="54"/>
      <c r="F22" s="54"/>
      <c r="G22" s="54"/>
      <c r="H22" s="54"/>
      <c r="I22" s="54"/>
      <c r="J22" s="56"/>
      <c r="K22" s="56"/>
      <c r="L22" s="56"/>
      <c r="M22" s="56"/>
      <c r="N22" s="56"/>
      <c r="O22" s="56"/>
      <c r="P22" s="56"/>
    </row>
    <row r="23" spans="1:16" x14ac:dyDescent="0.2">
      <c r="A23" s="56"/>
      <c r="B23" s="56"/>
      <c r="C23" s="56"/>
      <c r="D23" s="117" t="s">
        <v>75</v>
      </c>
      <c r="E23" s="117"/>
      <c r="F23" s="117"/>
      <c r="G23" s="18">
        <f>PAGE4!G28</f>
        <v>9096</v>
      </c>
      <c r="H23" s="56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73"/>
      <c r="D24" s="54"/>
      <c r="E24" s="54"/>
      <c r="F24" s="54"/>
      <c r="G24" s="54"/>
      <c r="H24" s="54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54"/>
      <c r="D25" s="56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4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1" priority="2" stopIfTrue="1">
      <formula>G21&lt;&gt;MAX(G15,0)</formula>
    </cfRule>
  </conditionalFormatting>
  <conditionalFormatting sqref="G23">
    <cfRule type="expression" dxfId="0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2021-03-12T08:00:00+00:00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2021-04-29T07:00:00+00:00</Remediation_x0020_Date>
  </documentManagement>
</p:properties>
</file>

<file path=customXml/itemProps1.xml><?xml version="1.0" encoding="utf-8"?>
<ds:datastoreItem xmlns:ds="http://schemas.openxmlformats.org/officeDocument/2006/customXml" ds:itemID="{6F3ABD84-1635-4776-866A-FFD05B3FB9A2}"/>
</file>

<file path=customXml/itemProps2.xml><?xml version="1.0" encoding="utf-8"?>
<ds:datastoreItem xmlns:ds="http://schemas.openxmlformats.org/officeDocument/2006/customXml" ds:itemID="{687591FA-B3D7-41E8-8A8F-93ABEB596B6F}"/>
</file>

<file path=customXml/itemProps3.xml><?xml version="1.0" encoding="utf-8"?>
<ds:datastoreItem xmlns:ds="http://schemas.openxmlformats.org/officeDocument/2006/customXml" ds:itemID="{F2B6C4BA-E498-4725-B03D-3A73CE4ED2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Table 1, Part C Child Count</dc:title>
  <dc:creator>ODE Staff</dc:creator>
  <cp:lastModifiedBy>"gartonc"</cp:lastModifiedBy>
  <cp:lastPrinted>2018-07-10T20:15:54Z</cp:lastPrinted>
  <dcterms:created xsi:type="dcterms:W3CDTF">2015-02-20T17:31:11Z</dcterms:created>
  <dcterms:modified xsi:type="dcterms:W3CDTF">2021-04-29T15:46:51Z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