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C Table 1 - Child Count (Done)\"/>
    </mc:Choice>
  </mc:AlternateContent>
  <bookViews>
    <workbookView xWindow="0" yWindow="0" windowWidth="24615" windowHeight="10890"/>
  </bookViews>
  <sheets>
    <sheet name="PAGE1" sheetId="1" r:id="rId1"/>
    <sheet name="PAGE2" sheetId="2" state="hidden" r:id="rId2"/>
    <sheet name="PAGE 2" sheetId="7" r:id="rId3"/>
    <sheet name="PAGE3" sheetId="3" r:id="rId4"/>
    <sheet name="PAGE4" sheetId="5" r:id="rId5"/>
    <sheet name="PAGE5" sheetId="6" state="hidden" r:id="rId6"/>
    <sheet name="PAGE 5" sheetId="8" r:id="rId7"/>
  </sheets>
  <definedNames>
    <definedName name="ALLDIS" localSheetId="5">#REF!</definedName>
    <definedName name="ALLDIS">#REF!</definedName>
    <definedName name="CHKALLDIS" localSheetId="5">#REF!</definedName>
    <definedName name="CHKALLDIS">#REF!</definedName>
    <definedName name="COMPUTED" localSheetId="5">#REF!</definedName>
    <definedName name="COMPUTED">#REF!</definedName>
    <definedName name="_xlnm.Print_Area" localSheetId="2">'PAGE 2'!$A$1:$H$30</definedName>
    <definedName name="_xlnm.Print_Area" localSheetId="6">'PAGE 5'!$A$1:$H$21</definedName>
    <definedName name="_xlnm.Print_Area" localSheetId="0">PAGE1!$A$1:$I$40</definedName>
    <definedName name="_xlnm.Print_Area" localSheetId="1">PAGE2!$A$1:$G$28</definedName>
    <definedName name="_xlnm.Print_Area" localSheetId="3">PAGE3!$A$1:$I$25</definedName>
    <definedName name="_xlnm.Print_Area" localSheetId="4">PAGE4!$A$1:$I$26</definedName>
    <definedName name="_xlnm.Print_Area" localSheetId="5">PAGE5!$A$1:$I$19</definedName>
    <definedName name="REPLACE" localSheetId="5">#REF!</definedName>
    <definedName name="REPLACE">#REF!</definedName>
    <definedName name="REPORTED" localSheetId="5">#REF!</definedName>
    <definedName name="REPORTED">#REF!</definedName>
    <definedName name="STATES" localSheetId="5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H18" i="8" l="1"/>
  <c r="H17" i="8"/>
  <c r="H16" i="8"/>
  <c r="G22" i="8"/>
  <c r="G24" i="8"/>
  <c r="G7" i="8" l="1"/>
  <c r="F27" i="7"/>
  <c r="F26" i="7"/>
  <c r="F25" i="7"/>
  <c r="F17" i="7"/>
  <c r="F16" i="7"/>
  <c r="F18" i="7"/>
  <c r="E32" i="7"/>
  <c r="F15" i="7"/>
  <c r="E34" i="7"/>
  <c r="J24" i="7"/>
  <c r="F24" i="7"/>
  <c r="J15" i="7"/>
  <c r="E5" i="7"/>
  <c r="D5" i="7"/>
  <c r="H17" i="6" l="1"/>
  <c r="G7" i="6"/>
  <c r="G7" i="5"/>
  <c r="G21" i="6"/>
  <c r="H16" i="6"/>
  <c r="G28" i="5"/>
  <c r="G23" i="6"/>
  <c r="H24" i="5"/>
  <c r="H23" i="5"/>
  <c r="H22" i="5"/>
  <c r="H21" i="5"/>
  <c r="H20" i="5"/>
  <c r="H19" i="5"/>
  <c r="H18" i="5"/>
  <c r="G5" i="3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<sst xmlns="http://schemas.openxmlformats.org/spreadsheetml/2006/main" count="191" uniqueCount="82">
  <si>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</si>
  <si>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</si>
  <si>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</si>
  <si>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</si>
  <si>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</si>
  <si>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</si>
  <si>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</si>
  <si>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</si>
  <si>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</si>
  <si>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</si>
  <si>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</si>
  <si>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</si>
  <si>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</si>
  <si>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</si>
  <si>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</si>
  <si>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</si>
  <si>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</si>
  <si>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</si>
  <si>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</si>
  <si>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</si>
  <si>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</si>
  <si>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</si>
  <si>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</si>
  <si>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</si>
  <si>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</si>
  <si>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</si>
  <si>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</si>
  <si>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</si>
  <si>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</si>
  <si>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</si>
  <si>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</si>
  <si>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</si>
  <si>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</si>
  <si>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</si>
  <si>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</si>
  <si>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</si>
  <si>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</si>
  <si>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</si>
  <si>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</si>
  <si>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</si>
  <si>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</si>
  <si>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</si>
  <si>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</si>
  <si>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</si>
  <si>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</si>
  <si>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</si>
  <si>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</si>
  <si>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</si>
  <si>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</si>
  <si>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</si>
  <si>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</si>
  <si>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</si>
  <si>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</si>
  <si>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</si>
  <si>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</si>
  <si>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</si>
  <si>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</si>
  <si>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</si>
  <si>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</si>
  <si>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</si>
  <si>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</si>
  <si>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</si>
  <si>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</si>
  <si>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</si>
  <si>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</si>
  <si>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</si>
  <si>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</si>
  <si>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</si>
  <si>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</si>
  <si>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</si>
  <si>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</si>
  <si>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</si>
  <si>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</si>
  <si>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</si>
  <si>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</si>
  <si>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</si>
  <si>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</si>
  <si>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</si>
  <si>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</si>
  <si>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2021</t>
  </si>
  <si>
    <t>3. NON-BINARY</t>
  </si>
  <si>
    <t>2. NON-BINARY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</si>
</sst>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10" fontId="10" fillId="3" borderId="10" xfId="0" applyNumberFormat="1" applyFont="1" applyFill="1" applyBorder="1" applyProtection="1"/>
  </cellXfs>
  <cellStyles count="4">
    <cellStyle name="Normal" xfId="0" builtinId="0"/>
    <cellStyle name="Normal 2" xfId="2"/>
    <cellStyle name="Percent" xfId="1" builtinId="5"/>
    <cellStyle name="Percent 2" xfId="3"/>
  </cellStyles>
  <dxfs count="28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B45" sqref="B45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2021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8" t="s">
        <v>4</v>
      </c>
      <c r="E10" s="88"/>
      <c r="F10" s="88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9" t="s">
        <v>5</v>
      </c>
      <c r="C12" s="90"/>
      <c r="D12" s="90"/>
      <c r="E12" s="90"/>
      <c r="F12" s="90"/>
      <c r="G12" s="90"/>
      <c r="H12" s="90"/>
      <c r="I12" s="91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2" t="s">
        <v>6</v>
      </c>
      <c r="F13" s="92" t="s">
        <v>7</v>
      </c>
      <c r="G13" s="92" t="s">
        <v>8</v>
      </c>
      <c r="H13" s="92" t="s">
        <v>9</v>
      </c>
      <c r="I13" s="92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3"/>
      <c r="F14" s="93"/>
      <c r="G14" s="93"/>
      <c r="H14" s="93"/>
      <c r="I14" s="93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3718</v>
      </c>
      <c r="F15" s="16">
        <v>374</v>
      </c>
      <c r="G15" s="16">
        <v>1057</v>
      </c>
      <c r="H15" s="16">
        <v>2287</v>
      </c>
      <c r="I15" s="17">
        <f>IF(E15&lt;=0,0,E15/E15)</f>
        <v>1</v>
      </c>
      <c r="J15" s="18">
        <f>MAX(F15,0)+MAX(G15,0)+MAX(H15,0)</f>
        <v>3718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891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0.23964497041420119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2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35</v>
      </c>
      <c r="F17" s="21"/>
      <c r="G17" s="21"/>
      <c r="H17" s="21"/>
      <c r="I17" s="17">
        <f>IF(AND(E15&gt;0,E17&gt;0),E17/E15,0)</f>
        <v>9.4136632598171063E-3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136</v>
      </c>
      <c r="F18" s="21"/>
      <c r="G18" s="21"/>
      <c r="H18" s="21"/>
      <c r="I18" s="17">
        <f>IF(AND(E15&gt;0,E18&gt;0),E18/E15,0)</f>
        <v>3.6578805809575038E-2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90</v>
      </c>
      <c r="F19" s="21"/>
      <c r="G19" s="21"/>
      <c r="H19" s="21"/>
      <c r="I19" s="17">
        <f>IF(AND(E15&gt;0,E19&gt;0),E19/E15,0)</f>
        <v>2.4206562668101131E-2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20</v>
      </c>
      <c r="F20" s="21"/>
      <c r="G20" s="21"/>
      <c r="H20" s="21"/>
      <c r="I20" s="17">
        <f>IF(AND(E15&gt;0,E20&gt;0),E20/E15,0)</f>
        <v>5.3792361484669175E-3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2316</v>
      </c>
      <c r="F21" s="21"/>
      <c r="G21" s="21"/>
      <c r="H21" s="21"/>
      <c r="I21" s="17">
        <f>IF(AND(E15&gt;0,E21&gt;0),E21/E15,0)</f>
        <v>0.62291554599246912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230</v>
      </c>
      <c r="F22" s="21"/>
      <c r="G22" s="21"/>
      <c r="H22" s="21"/>
      <c r="I22" s="17">
        <f>IF(AND(E15&gt;0,E22&gt;0),E22/E15,0)</f>
        <v>6.1861215707369556E-2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0.10059171597633136</v>
      </c>
      <c r="G23" s="17">
        <f>IF(AND(E15&gt;0,G15&gt;0),G15/E15,0)</f>
        <v>0.28429263044647662</v>
      </c>
      <c r="H23" s="17">
        <f>IF(AND(E15&gt;0,H15&gt;0),H15/E15,0)</f>
        <v>0.615115653577192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9" t="s">
        <v>22</v>
      </c>
      <c r="C26" s="90"/>
      <c r="D26" s="90"/>
      <c r="E26" s="90"/>
      <c r="F26" s="90"/>
      <c r="G26" s="90"/>
      <c r="H26" s="90"/>
      <c r="I26" s="91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2" t="s">
        <v>6</v>
      </c>
      <c r="F27" s="92" t="s">
        <v>23</v>
      </c>
      <c r="G27" s="92" t="s">
        <v>24</v>
      </c>
      <c r="H27" s="92" t="s">
        <v>25</v>
      </c>
      <c r="I27" s="92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3"/>
      <c r="F28" s="93"/>
      <c r="G28" s="93"/>
      <c r="H28" s="93"/>
      <c r="I28" s="93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3718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27" priority="2" stopIfTrue="1">
      <formula>E41&lt;&gt; MAX(E15,0)</formula>
    </cfRule>
  </conditionalFormatting>
  <conditionalFormatting sqref="E43">
    <cfRule type="expression" dxfId="26" priority="3" stopIfTrue="1">
      <formula>MAX(E29,0)&lt;&gt;E43</formula>
    </cfRule>
  </conditionalFormatting>
  <conditionalFormatting sqref="J15 J29">
    <cfRule type="expression" dxfId="25" priority="4" stopIfTrue="1">
      <formula>J15&lt;&gt;MAX(E15,0)</formula>
    </cfRule>
  </conditionalFormatting>
  <conditionalFormatting sqref="E15:H15 E16:E22">
    <cfRule type="expression" dxfId="24" priority="5" stopIfTrue="1">
      <formula>LEN(TRIM(E15))=0</formula>
    </cfRule>
  </conditionalFormatting>
  <conditionalFormatting sqref="E29:H29 E30:E36">
    <cfRule type="expression" dxfId="23" priority="6" stopIfTrue="1">
      <formula>LEN(TRIM(E29))=0</formula>
    </cfRule>
  </conditionalFormatting>
  <conditionalFormatting sqref="D10:F10">
    <cfRule type="expression" dxfId="22" priority="7" stopIfTrue="1">
      <formula>MIN(R15,R16,R29,R30)=0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sqref="A1:XFD1048576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2021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8" t="s">
        <v>29</v>
      </c>
      <c r="E10" s="88"/>
      <c r="F10" s="88"/>
    </row>
    <row r="11" spans="1:10" s="11" customFormat="1" x14ac:dyDescent="0.25"/>
    <row r="12" spans="1:10" s="11" customFormat="1" ht="15" customHeight="1" x14ac:dyDescent="0.25">
      <c r="B12" s="95" t="s">
        <v>30</v>
      </c>
      <c r="C12" s="96"/>
      <c r="D12" s="96"/>
      <c r="E12" s="96"/>
      <c r="F12" s="97"/>
      <c r="G12" s="28"/>
    </row>
    <row r="13" spans="1:10" s="11" customFormat="1" ht="15" customHeight="1" x14ac:dyDescent="0.25">
      <c r="B13" s="98"/>
      <c r="C13" s="99"/>
      <c r="D13" s="99"/>
      <c r="E13" s="99"/>
      <c r="F13" s="100"/>
      <c r="G13" s="28"/>
      <c r="J13" s="11" t="s">
        <v>31</v>
      </c>
    </row>
    <row r="14" spans="1:10" s="11" customFormat="1" ht="13.5" customHeight="1" x14ac:dyDescent="0.25">
      <c r="B14" s="101"/>
      <c r="C14" s="101"/>
      <c r="D14" s="101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4" t="s">
        <v>35</v>
      </c>
      <c r="C15" s="94"/>
      <c r="D15" s="94"/>
      <c r="E15" s="30">
        <v>3714</v>
      </c>
      <c r="F15" s="77">
        <f>IF(E15&lt;=0,0,E15/E15)</f>
        <v>1</v>
      </c>
      <c r="G15" s="31"/>
      <c r="J15" s="32">
        <f>PAGE1!E15</f>
        <v>3718</v>
      </c>
    </row>
    <row r="16" spans="1:10" s="11" customFormat="1" ht="15" customHeight="1" x14ac:dyDescent="0.25">
      <c r="B16" s="94" t="s">
        <v>36</v>
      </c>
      <c r="C16" s="94"/>
      <c r="D16" s="94"/>
      <c r="E16" s="30">
        <v>2366</v>
      </c>
      <c r="F16" s="33">
        <f>IF(AND(E15&gt;0, E16&gt;0), E16/E15,0)</f>
        <v>0.63704900376952078</v>
      </c>
      <c r="G16" s="34"/>
    </row>
    <row r="17" spans="2:11" s="11" customFormat="1" ht="15" customHeight="1" x14ac:dyDescent="0.25">
      <c r="B17" s="94" t="s">
        <v>37</v>
      </c>
      <c r="C17" s="94"/>
      <c r="D17" s="94"/>
      <c r="E17" s="30">
        <v>1348</v>
      </c>
      <c r="F17" s="33">
        <f>IF(AND(E15&gt;0, E17&gt;0), E17/E15,0)</f>
        <v>0.36295099623047927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5" t="s">
        <v>38</v>
      </c>
      <c r="C20" s="96"/>
      <c r="D20" s="96"/>
      <c r="E20" s="96"/>
      <c r="F20" s="97"/>
      <c r="G20" s="28"/>
    </row>
    <row r="21" spans="2:11" s="11" customFormat="1" ht="15" customHeight="1" x14ac:dyDescent="0.25">
      <c r="B21" s="98"/>
      <c r="C21" s="99"/>
      <c r="D21" s="99"/>
      <c r="E21" s="99"/>
      <c r="F21" s="100"/>
      <c r="G21" s="28"/>
      <c r="J21" s="11" t="s">
        <v>31</v>
      </c>
    </row>
    <row r="22" spans="2:11" s="11" customFormat="1" ht="16.5" customHeight="1" x14ac:dyDescent="0.25">
      <c r="B22" s="101"/>
      <c r="C22" s="101"/>
      <c r="D22" s="101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4" t="s">
        <v>39</v>
      </c>
      <c r="C23" s="94"/>
      <c r="D23" s="94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4" t="s">
        <v>36</v>
      </c>
      <c r="C24" s="94"/>
      <c r="D24" s="94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4" t="s">
        <v>37</v>
      </c>
      <c r="C25" s="94"/>
      <c r="D25" s="94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3714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20:F21"/>
    <mergeCell ref="B22:D22"/>
    <mergeCell ref="B23:D23"/>
    <mergeCell ref="B24:D24"/>
    <mergeCell ref="B25:D25"/>
    <mergeCell ref="B17:D17"/>
    <mergeCell ref="D10:F10"/>
    <mergeCell ref="B12:F13"/>
    <mergeCell ref="B14:D14"/>
    <mergeCell ref="B15:D15"/>
    <mergeCell ref="B16:D16"/>
  </mergeCells>
  <conditionalFormatting sqref="J15">
    <cfRule type="expression" dxfId="21" priority="2" stopIfTrue="1">
      <formula>J15&lt;&gt;E15</formula>
    </cfRule>
  </conditionalFormatting>
  <conditionalFormatting sqref="E30">
    <cfRule type="expression" dxfId="20" priority="3" stopIfTrue="1">
      <formula>E30&lt;&gt;MAX(E15,0)</formula>
    </cfRule>
  </conditionalFormatting>
  <conditionalFormatting sqref="E32">
    <cfRule type="expression" dxfId="19" priority="4" stopIfTrue="1">
      <formula>E32&lt;&gt;MAX(E23,0)</formula>
    </cfRule>
  </conditionalFormatting>
  <conditionalFormatting sqref="E15:E17 E23:E25">
    <cfRule type="expression" dxfId="18" priority="5" stopIfTrue="1">
      <formula>LEN(TRIM(E15))=0</formula>
    </cfRule>
  </conditionalFormatting>
  <conditionalFormatting sqref="D10:F10">
    <cfRule type="expression" dxfId="17" priority="6" stopIfTrue="1">
      <formula>MIN(LEN(TRIM(E15)),LEN(TRIM(E16)),LEN(TRIM(E17)),LEN(TRIM(E23)),LEN(TRIM(E24)),LEN(TRIM(E25)))=0</formula>
    </cfRule>
  </conditionalFormatting>
  <conditionalFormatting sqref="J23">
    <cfRule type="expression" dxfId="16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46"/>
  <sheetViews>
    <sheetView zoomScaleNormal="100" workbookViewId="0">
      <selection activeCell="B38" sqref="B38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2021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8" t="s">
        <v>29</v>
      </c>
      <c r="E10" s="88"/>
      <c r="F10" s="88"/>
    </row>
    <row r="11" spans="1:10" s="11" customFormat="1" x14ac:dyDescent="0.25"/>
    <row r="12" spans="1:10" s="11" customFormat="1" ht="15" customHeight="1" x14ac:dyDescent="0.25">
      <c r="B12" s="95" t="s">
        <v>30</v>
      </c>
      <c r="C12" s="96"/>
      <c r="D12" s="96"/>
      <c r="E12" s="96"/>
      <c r="F12" s="97"/>
      <c r="G12" s="28"/>
    </row>
    <row r="13" spans="1:10" s="11" customFormat="1" ht="15" customHeight="1" x14ac:dyDescent="0.25">
      <c r="B13" s="98"/>
      <c r="C13" s="99"/>
      <c r="D13" s="99"/>
      <c r="E13" s="99"/>
      <c r="F13" s="100"/>
      <c r="G13" s="28"/>
      <c r="J13" s="11" t="s">
        <v>31</v>
      </c>
    </row>
    <row r="14" spans="1:10" s="11" customFormat="1" ht="13.5" customHeight="1" x14ac:dyDescent="0.25">
      <c r="B14" s="101"/>
      <c r="C14" s="101"/>
      <c r="D14" s="101"/>
      <c r="E14" s="78" t="s">
        <v>32</v>
      </c>
      <c r="F14" s="87" t="s">
        <v>33</v>
      </c>
      <c r="G14" s="29"/>
      <c r="J14" s="11" t="s">
        <v>34</v>
      </c>
    </row>
    <row r="15" spans="1:10" s="11" customFormat="1" ht="16.5" customHeight="1" x14ac:dyDescent="0.25">
      <c r="B15" s="94" t="s">
        <v>35</v>
      </c>
      <c r="C15" s="94"/>
      <c r="D15" s="94"/>
      <c r="E15" s="30">
        <v>3718</v>
      </c>
      <c r="F15" s="77">
        <f>IF(E15&lt;=0,0,E15/E15)</f>
        <v>1</v>
      </c>
      <c r="G15" s="31"/>
      <c r="J15" s="32">
        <f>PAGE1!E15</f>
        <v>3718</v>
      </c>
    </row>
    <row r="16" spans="1:10" s="11" customFormat="1" ht="15" customHeight="1" x14ac:dyDescent="0.25">
      <c r="B16" s="94" t="s">
        <v>36</v>
      </c>
      <c r="C16" s="94"/>
      <c r="D16" s="94"/>
      <c r="E16" s="30">
        <v>2366</v>
      </c>
      <c r="F16" s="130">
        <f>IF(AND(E15&gt;0, E16&gt;0), E16/E15,0)</f>
        <v>0.63636363636363635</v>
      </c>
      <c r="G16" s="34"/>
    </row>
    <row r="17" spans="2:22" s="11" customFormat="1" ht="15" customHeight="1" x14ac:dyDescent="0.25">
      <c r="B17" s="94" t="s">
        <v>37</v>
      </c>
      <c r="C17" s="94"/>
      <c r="D17" s="94"/>
      <c r="E17" s="30">
        <v>1348</v>
      </c>
      <c r="F17" s="130">
        <f>IF(AND(E15&gt;0, E17&gt;0), E17/E15,0)</f>
        <v>0.36256051640667025</v>
      </c>
      <c r="G17" s="34"/>
    </row>
    <row r="18" spans="2:22" s="11" customFormat="1" ht="15" customHeight="1" x14ac:dyDescent="0.25">
      <c r="B18" s="94" t="s">
        <v>80</v>
      </c>
      <c r="C18" s="94"/>
      <c r="D18" s="94"/>
      <c r="E18" s="30">
        <v>4</v>
      </c>
      <c r="F18" s="130">
        <f>IF(AND(E15&gt;0, E18&gt;0), E18/E15,0)</f>
        <v>1.0758472296933835E-3</v>
      </c>
      <c r="G18" s="34"/>
    </row>
    <row r="19" spans="2:22" s="11" customFormat="1" ht="10.5" customHeight="1" x14ac:dyDescent="0.25">
      <c r="D19" s="35"/>
      <c r="E19" s="35"/>
      <c r="F19" s="36"/>
      <c r="G19" s="37"/>
    </row>
    <row r="20" spans="2:22" s="11" customFormat="1" x14ac:dyDescent="0.25">
      <c r="E20" s="35"/>
      <c r="F20" s="36"/>
      <c r="G20" s="37"/>
    </row>
    <row r="21" spans="2:22" s="11" customFormat="1" ht="12.75" customHeight="1" x14ac:dyDescent="0.25">
      <c r="B21" s="95" t="s">
        <v>38</v>
      </c>
      <c r="C21" s="96"/>
      <c r="D21" s="96"/>
      <c r="E21" s="96"/>
      <c r="F21" s="97"/>
      <c r="G21" s="28"/>
    </row>
    <row r="22" spans="2:22" s="11" customFormat="1" ht="15" customHeight="1" x14ac:dyDescent="0.25">
      <c r="B22" s="98"/>
      <c r="C22" s="99"/>
      <c r="D22" s="99"/>
      <c r="E22" s="99"/>
      <c r="F22" s="100"/>
      <c r="G22" s="28"/>
      <c r="J22" s="11" t="s">
        <v>31</v>
      </c>
    </row>
    <row r="23" spans="2:22" s="11" customFormat="1" ht="16.5" customHeight="1" x14ac:dyDescent="0.25">
      <c r="B23" s="101"/>
      <c r="C23" s="101"/>
      <c r="D23" s="101"/>
      <c r="E23" s="78" t="s">
        <v>32</v>
      </c>
      <c r="F23" s="87" t="s">
        <v>33</v>
      </c>
      <c r="G23" s="29"/>
      <c r="J23" s="11" t="s">
        <v>34</v>
      </c>
    </row>
    <row r="24" spans="2:22" s="11" customFormat="1" ht="15.75" customHeight="1" x14ac:dyDescent="0.25">
      <c r="B24" s="94" t="s">
        <v>39</v>
      </c>
      <c r="C24" s="94"/>
      <c r="D24" s="94"/>
      <c r="E24" s="30">
        <v>-9</v>
      </c>
      <c r="F24" s="77">
        <f>IF(E24&lt;=0,0,E24/E24)</f>
        <v>0</v>
      </c>
      <c r="G24" s="31"/>
      <c r="J24" s="32">
        <f>PAGE1!E29</f>
        <v>-9</v>
      </c>
    </row>
    <row r="25" spans="2:22" s="11" customFormat="1" ht="15.75" customHeight="1" x14ac:dyDescent="0.25">
      <c r="B25" s="94" t="s">
        <v>36</v>
      </c>
      <c r="C25" s="94"/>
      <c r="D25" s="94"/>
      <c r="E25" s="30">
        <v>-9</v>
      </c>
      <c r="F25" s="33">
        <f>IF(AND(E24&gt;0, E25&gt;0), E25/E24,0)</f>
        <v>0</v>
      </c>
      <c r="G25" s="34"/>
    </row>
    <row r="26" spans="2:22" s="11" customFormat="1" ht="16.5" customHeight="1" x14ac:dyDescent="0.25">
      <c r="B26" s="94" t="s">
        <v>37</v>
      </c>
      <c r="C26" s="94"/>
      <c r="D26" s="94"/>
      <c r="E26" s="30">
        <v>-9</v>
      </c>
      <c r="F26" s="33">
        <f>IF(AND(E24&gt;0, E26&gt;0), E26/E24,0)</f>
        <v>0</v>
      </c>
      <c r="G26" s="34"/>
    </row>
    <row r="27" spans="2:22" s="11" customFormat="1" ht="16.5" customHeight="1" x14ac:dyDescent="0.25">
      <c r="B27" s="94" t="s">
        <v>80</v>
      </c>
      <c r="C27" s="94"/>
      <c r="D27" s="94"/>
      <c r="E27" s="30">
        <v>-9</v>
      </c>
      <c r="F27" s="33">
        <f>IF(AND(E24&gt;0, E27&gt;0), E27/E24,0)</f>
        <v>0</v>
      </c>
      <c r="G27" s="34"/>
    </row>
    <row r="28" spans="2:22" s="11" customFormat="1" ht="8.25" customHeight="1" x14ac:dyDescent="0.25"/>
    <row r="29" spans="2:22" s="11" customFormat="1" x14ac:dyDescent="0.25">
      <c r="B29" s="38" t="s">
        <v>62</v>
      </c>
      <c r="K29" s="32"/>
    </row>
    <row r="30" spans="2:22" s="11" customFormat="1" x14ac:dyDescent="0.25">
      <c r="B30" s="24"/>
      <c r="T30" s="35"/>
      <c r="U30" s="35"/>
      <c r="V30" s="36"/>
    </row>
    <row r="31" spans="2:22" s="11" customFormat="1" x14ac:dyDescent="0.25"/>
    <row r="32" spans="2:22" s="11" customFormat="1" x14ac:dyDescent="0.25">
      <c r="B32" s="1" t="s">
        <v>26</v>
      </c>
      <c r="E32" s="32">
        <f>MAX(E16,0)+MAX(E17,0)+MAX(E18,0)</f>
        <v>3718</v>
      </c>
    </row>
    <row r="33" spans="2:5" s="11" customFormat="1" x14ac:dyDescent="0.25"/>
    <row r="34" spans="2:5" s="11" customFormat="1" x14ac:dyDescent="0.25">
      <c r="B34" s="1" t="s">
        <v>27</v>
      </c>
      <c r="E34" s="32">
        <f>MAX(E25,0)+MAX(E26,0)</f>
        <v>0</v>
      </c>
    </row>
    <row r="35" spans="2:5" s="11" customFormat="1" x14ac:dyDescent="0.25"/>
    <row r="36" spans="2:5" s="11" customFormat="1" x14ac:dyDescent="0.25"/>
    <row r="37" spans="2:5" s="11" customFormat="1" x14ac:dyDescent="0.25"/>
    <row r="38" spans="2:5" s="11" customFormat="1" x14ac:dyDescent="0.25"/>
    <row r="39" spans="2:5" s="11" customFormat="1" x14ac:dyDescent="0.25"/>
    <row r="40" spans="2:5" s="11" customFormat="1" x14ac:dyDescent="0.25"/>
    <row r="41" spans="2:5" s="11" customFormat="1" x14ac:dyDescent="0.25"/>
    <row r="42" spans="2:5" s="11" customFormat="1" x14ac:dyDescent="0.25"/>
    <row r="43" spans="2:5" s="11" customFormat="1" x14ac:dyDescent="0.25"/>
    <row r="44" spans="2:5" s="11" customFormat="1" x14ac:dyDescent="0.25"/>
    <row r="45" spans="2:5" s="11" customFormat="1" x14ac:dyDescent="0.25"/>
    <row r="46" spans="2:5" s="11" customFormat="1" x14ac:dyDescent="0.25"/>
  </sheetData>
  <mergeCells count="13">
    <mergeCell ref="B18:D18"/>
    <mergeCell ref="B27:D27"/>
    <mergeCell ref="B21:F22"/>
    <mergeCell ref="B23:D23"/>
    <mergeCell ref="B24:D24"/>
    <mergeCell ref="B25:D25"/>
    <mergeCell ref="B26:D26"/>
    <mergeCell ref="D10:F10"/>
    <mergeCell ref="B12:F13"/>
    <mergeCell ref="B14:D14"/>
    <mergeCell ref="B15:D15"/>
    <mergeCell ref="B16:D16"/>
    <mergeCell ref="B17:D17"/>
  </mergeCells>
  <conditionalFormatting sqref="J15">
    <cfRule type="expression" dxfId="15" priority="3" stopIfTrue="1">
      <formula>J15&lt;&gt;E15</formula>
    </cfRule>
  </conditionalFormatting>
  <conditionalFormatting sqref="E32">
    <cfRule type="expression" dxfId="14" priority="4" stopIfTrue="1">
      <formula>E32&lt;&gt;MAX(E15,0)</formula>
    </cfRule>
  </conditionalFormatting>
  <conditionalFormatting sqref="E34">
    <cfRule type="expression" dxfId="13" priority="5" stopIfTrue="1">
      <formula>E34&lt;&gt;MAX(E24,0)</formula>
    </cfRule>
  </conditionalFormatting>
  <conditionalFormatting sqref="E15:E18 E24:E26">
    <cfRule type="expression" dxfId="12" priority="6" stopIfTrue="1">
      <formula>LEN(TRIM(E15))=0</formula>
    </cfRule>
  </conditionalFormatting>
  <conditionalFormatting sqref="D10:F10">
    <cfRule type="expression" dxfId="11" priority="7" stopIfTrue="1">
      <formula>MIN(LEN(TRIM(E15)),LEN(TRIM(E16)),LEN(TRIM(E17)),LEN(TRIM(E24)),LEN(TRIM(E25)),LEN(TRIM(E26)))=0</formula>
    </cfRule>
  </conditionalFormatting>
  <conditionalFormatting sqref="J24">
    <cfRule type="expression" dxfId="10" priority="2" stopIfTrue="1">
      <formula>J24&lt;&gt;E24</formula>
    </cfRule>
  </conditionalFormatting>
  <conditionalFormatting sqref="E27">
    <cfRule type="expression" dxfId="9" priority="1" stopIfTrue="1">
      <formula>LEN(TRIM(E27))=0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C29" sqref="C29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2021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3" t="s">
        <v>29</v>
      </c>
      <c r="F7" s="103"/>
      <c r="G7" s="103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4" t="s">
        <v>42</v>
      </c>
      <c r="C11" s="105"/>
      <c r="D11" s="105"/>
      <c r="E11" s="105"/>
      <c r="F11" s="105"/>
      <c r="G11" s="105"/>
      <c r="H11" s="105"/>
      <c r="I11" s="106"/>
    </row>
    <row r="12" spans="1:18" x14ac:dyDescent="0.25">
      <c r="B12" s="107" t="s">
        <v>43</v>
      </c>
      <c r="C12" s="108"/>
      <c r="D12" s="108"/>
      <c r="E12" s="108"/>
      <c r="F12" s="108"/>
      <c r="G12" s="108"/>
      <c r="H12" s="108"/>
      <c r="I12" s="109"/>
    </row>
    <row r="13" spans="1:18" x14ac:dyDescent="0.25">
      <c r="B13" s="45"/>
      <c r="C13" s="46"/>
      <c r="D13" s="47"/>
      <c r="E13" s="110" t="s">
        <v>44</v>
      </c>
      <c r="F13" s="111"/>
      <c r="G13" s="111"/>
      <c r="H13" s="111"/>
      <c r="I13" s="112"/>
    </row>
    <row r="14" spans="1:18" x14ac:dyDescent="0.25">
      <c r="B14" s="48"/>
      <c r="C14" s="26"/>
      <c r="D14" s="26"/>
      <c r="E14" s="115" t="s">
        <v>6</v>
      </c>
      <c r="F14" s="115" t="s">
        <v>7</v>
      </c>
      <c r="G14" s="115" t="s">
        <v>8</v>
      </c>
      <c r="H14" s="115" t="s">
        <v>9</v>
      </c>
      <c r="I14" s="113" t="s">
        <v>33</v>
      </c>
      <c r="J14" s="2" t="s">
        <v>10</v>
      </c>
    </row>
    <row r="15" spans="1:18" x14ac:dyDescent="0.25">
      <c r="B15" s="49"/>
      <c r="C15" s="26"/>
      <c r="D15" s="26"/>
      <c r="E15" s="114"/>
      <c r="F15" s="114"/>
      <c r="G15" s="114"/>
      <c r="H15" s="114"/>
      <c r="I15" s="114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2" t="s">
        <v>45</v>
      </c>
      <c r="D27" s="102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8" priority="1" stopIfTrue="1">
      <formula>J16&lt;&gt;MAX(E16,0)</formula>
    </cfRule>
  </conditionalFormatting>
  <conditionalFormatting sqref="E27">
    <cfRule type="expression" dxfId="7" priority="2" stopIfTrue="1">
      <formula>E27&lt;&gt;MAX(E16,0)</formula>
    </cfRule>
  </conditionalFormatting>
  <conditionalFormatting sqref="E16:H16 E17:E23">
    <cfRule type="expression" dxfId="6" priority="3" stopIfTrue="1">
      <formula>LEN(TRIM(E16))=0</formula>
    </cfRule>
  </conditionalFormatting>
  <conditionalFormatting sqref="E7:G7">
    <cfRule type="expression" dxfId="5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F29" sqref="F29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2021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44378</v>
      </c>
      <c r="E14" s="60" t="s">
        <v>48</v>
      </c>
      <c r="F14" s="81">
        <v>44742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9" t="s">
        <v>52</v>
      </c>
      <c r="D15" s="120"/>
      <c r="E15" s="120"/>
      <c r="F15" s="120"/>
      <c r="G15" s="121"/>
      <c r="H15" s="122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3"/>
      <c r="D16" s="124"/>
      <c r="E16" s="124"/>
      <c r="F16" s="125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6" t="s">
        <v>54</v>
      </c>
      <c r="D17" s="117"/>
      <c r="E17" s="117"/>
      <c r="F17" s="118"/>
      <c r="G17" s="85">
        <v>6938</v>
      </c>
      <c r="H17" s="71">
        <v>1</v>
      </c>
      <c r="I17" s="54"/>
    </row>
    <row r="18" spans="1:16" x14ac:dyDescent="0.2">
      <c r="A18" s="56"/>
      <c r="B18" s="56"/>
      <c r="C18" s="116" t="s">
        <v>55</v>
      </c>
      <c r="D18" s="117"/>
      <c r="E18" s="117"/>
      <c r="F18" s="118"/>
      <c r="G18" s="85">
        <v>1667</v>
      </c>
      <c r="H18" s="33">
        <f>IF(AND($G$17&gt;0, G18&gt;0), G18/$G$17,0)</f>
        <v>0.2402709714615163</v>
      </c>
      <c r="I18" s="54"/>
    </row>
    <row r="19" spans="1:16" ht="13.15" customHeight="1" x14ac:dyDescent="0.2">
      <c r="A19" s="56"/>
      <c r="B19" s="56"/>
      <c r="C19" s="116" t="s">
        <v>56</v>
      </c>
      <c r="D19" s="117"/>
      <c r="E19" s="117"/>
      <c r="F19" s="118"/>
      <c r="G19" s="85">
        <v>74</v>
      </c>
      <c r="H19" s="33">
        <f t="shared" ref="H19:H24" si="0">IF(AND($G$17&gt;0, G19&gt;0), G19/$G$17,0)</f>
        <v>1.0665897953300663E-2</v>
      </c>
      <c r="I19" s="54"/>
    </row>
    <row r="20" spans="1:16" ht="13.9" customHeight="1" x14ac:dyDescent="0.2">
      <c r="A20" s="56"/>
      <c r="B20" s="56"/>
      <c r="C20" s="116" t="s">
        <v>57</v>
      </c>
      <c r="D20" s="117"/>
      <c r="E20" s="117"/>
      <c r="F20" s="118"/>
      <c r="G20" s="85">
        <v>233</v>
      </c>
      <c r="H20" s="33">
        <f t="shared" si="0"/>
        <v>3.3583165177284519E-2</v>
      </c>
      <c r="I20" s="54"/>
    </row>
    <row r="21" spans="1:16" x14ac:dyDescent="0.2">
      <c r="A21" s="56"/>
      <c r="B21" s="56"/>
      <c r="C21" s="116" t="s">
        <v>58</v>
      </c>
      <c r="D21" s="117"/>
      <c r="E21" s="117"/>
      <c r="F21" s="118"/>
      <c r="G21" s="85">
        <v>187</v>
      </c>
      <c r="H21" s="33">
        <f t="shared" si="0"/>
        <v>2.6953012395503028E-2</v>
      </c>
      <c r="I21" s="54"/>
    </row>
    <row r="22" spans="1:16" ht="13.9" customHeight="1" x14ac:dyDescent="0.2">
      <c r="A22" s="56"/>
      <c r="B22" s="56"/>
      <c r="C22" s="116" t="s">
        <v>59</v>
      </c>
      <c r="D22" s="117"/>
      <c r="E22" s="117"/>
      <c r="F22" s="118"/>
      <c r="G22" s="85">
        <v>35</v>
      </c>
      <c r="H22" s="33">
        <f t="shared" si="0"/>
        <v>5.0446814643989625E-3</v>
      </c>
      <c r="I22" s="54"/>
    </row>
    <row r="23" spans="1:16" ht="13.15" customHeight="1" x14ac:dyDescent="0.2">
      <c r="A23" s="56"/>
      <c r="B23" s="56"/>
      <c r="C23" s="116" t="s">
        <v>60</v>
      </c>
      <c r="D23" s="117"/>
      <c r="E23" s="117"/>
      <c r="F23" s="118"/>
      <c r="G23" s="85">
        <v>4298</v>
      </c>
      <c r="H23" s="33">
        <f t="shared" si="0"/>
        <v>0.61948688382819261</v>
      </c>
      <c r="I23" s="54"/>
    </row>
    <row r="24" spans="1:16" ht="13.15" customHeight="1" x14ac:dyDescent="0.2">
      <c r="A24" s="56"/>
      <c r="B24" s="56"/>
      <c r="C24" s="116" t="s">
        <v>61</v>
      </c>
      <c r="D24" s="117"/>
      <c r="E24" s="117"/>
      <c r="F24" s="118"/>
      <c r="G24" s="85">
        <v>444</v>
      </c>
      <c r="H24" s="33">
        <f t="shared" si="0"/>
        <v>6.3995387719803981E-2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26" t="s">
        <v>45</v>
      </c>
      <c r="E28" s="126"/>
      <c r="F28" s="126"/>
      <c r="G28" s="52">
        <f>MAX(G18,0)+MAX(G19,0)+MAX(G20,0)+MAX(G21,0)+MAX(G22,0)+MAX(G23,0)+MAX(G24,0)</f>
        <v>6938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1:F21"/>
    <mergeCell ref="C22:F22"/>
    <mergeCell ref="C23:F23"/>
    <mergeCell ref="C24:F24"/>
    <mergeCell ref="D28:F28"/>
    <mergeCell ref="C20:F20"/>
    <mergeCell ref="C15:H15"/>
    <mergeCell ref="C16:F16"/>
    <mergeCell ref="C17:F17"/>
    <mergeCell ref="C18:F18"/>
    <mergeCell ref="C19:F19"/>
  </mergeCells>
  <conditionalFormatting sqref="G28">
    <cfRule type="expression" dxfId="4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opLeftCell="B1" zoomScaleNormal="100" workbookViewId="0">
      <selection activeCell="G23" sqref="G23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2021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7" t="s">
        <v>65</v>
      </c>
      <c r="D13" s="128"/>
      <c r="E13" s="128"/>
      <c r="F13" s="128"/>
      <c r="G13" s="128"/>
      <c r="H13" s="12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3"/>
      <c r="D14" s="124"/>
      <c r="E14" s="124"/>
      <c r="F14" s="125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6" t="s">
        <v>35</v>
      </c>
      <c r="D15" s="117"/>
      <c r="E15" s="117"/>
      <c r="F15" s="118"/>
      <c r="G15" s="85">
        <v>6938</v>
      </c>
      <c r="H15" s="71">
        <v>1</v>
      </c>
      <c r="I15" s="54"/>
    </row>
    <row r="16" spans="1:36" x14ac:dyDescent="0.2">
      <c r="A16" s="56"/>
      <c r="B16" s="56"/>
      <c r="C16" s="116" t="s">
        <v>36</v>
      </c>
      <c r="D16" s="117"/>
      <c r="E16" s="117"/>
      <c r="F16" s="118"/>
      <c r="G16" s="85">
        <v>4432</v>
      </c>
      <c r="H16" s="33">
        <f>IF(AND($G$15&gt;0, G16&gt;0), G16/$G$15,0)</f>
        <v>0.63880080714903431</v>
      </c>
      <c r="I16" s="54"/>
    </row>
    <row r="17" spans="1:16" ht="13.15" customHeight="1" x14ac:dyDescent="0.2">
      <c r="A17" s="56"/>
      <c r="B17" s="56"/>
      <c r="C17" s="116" t="s">
        <v>37</v>
      </c>
      <c r="D17" s="117"/>
      <c r="E17" s="117"/>
      <c r="F17" s="118"/>
      <c r="G17" s="85">
        <v>2504</v>
      </c>
      <c r="H17" s="33">
        <f>IF(AND($G$15&gt;0, G17&gt;0), G17/$G$15,0)</f>
        <v>0.36091092533871433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26" t="s">
        <v>74</v>
      </c>
      <c r="E21" s="126"/>
      <c r="F21" s="126"/>
      <c r="G21" s="52">
        <f>MAX(G16,0)+MAX(G17,0)</f>
        <v>6936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26" t="s">
        <v>75</v>
      </c>
      <c r="E23" s="126"/>
      <c r="F23" s="126"/>
      <c r="G23" s="18">
        <f>PAGE4!G28</f>
        <v>6938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3" priority="2" stopIfTrue="1">
      <formula>G21&lt;&gt;MAX(G15,0)</formula>
    </cfRule>
  </conditionalFormatting>
  <conditionalFormatting sqref="G23">
    <cfRule type="expression" dxfId="2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44"/>
  <sheetViews>
    <sheetView zoomScaleNormal="100" workbookViewId="0">
      <selection activeCell="A25" sqref="A25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2021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7" t="s">
        <v>65</v>
      </c>
      <c r="D13" s="128"/>
      <c r="E13" s="128"/>
      <c r="F13" s="128"/>
      <c r="G13" s="128"/>
      <c r="H13" s="12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3"/>
      <c r="D14" s="124"/>
      <c r="E14" s="124"/>
      <c r="F14" s="125"/>
      <c r="G14" s="86" t="s">
        <v>11</v>
      </c>
      <c r="H14" s="86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6" t="s">
        <v>35</v>
      </c>
      <c r="D15" s="117"/>
      <c r="E15" s="117"/>
      <c r="F15" s="118"/>
      <c r="G15" s="85">
        <v>6938</v>
      </c>
      <c r="H15" s="71">
        <v>1</v>
      </c>
      <c r="I15" s="54"/>
    </row>
    <row r="16" spans="1:36" x14ac:dyDescent="0.2">
      <c r="A16" s="56"/>
      <c r="B16" s="56"/>
      <c r="C16" s="116" t="s">
        <v>36</v>
      </c>
      <c r="D16" s="117"/>
      <c r="E16" s="117"/>
      <c r="F16" s="118"/>
      <c r="G16" s="85">
        <v>4432</v>
      </c>
      <c r="H16" s="130">
        <f>IF(AND($G$15&gt;0, G16&gt;0), G16/$G$15,0)</f>
        <v>0.63880080714903431</v>
      </c>
      <c r="I16" s="54"/>
    </row>
    <row r="17" spans="1:16" ht="13.15" customHeight="1" x14ac:dyDescent="0.2">
      <c r="A17" s="56"/>
      <c r="B17" s="56"/>
      <c r="C17" s="116" t="s">
        <v>37</v>
      </c>
      <c r="D17" s="117"/>
      <c r="E17" s="117"/>
      <c r="F17" s="118"/>
      <c r="G17" s="85">
        <v>2504</v>
      </c>
      <c r="H17" s="130">
        <f>IF(AND($G$15&gt;0, G17&gt;0), G17/$G$15,0)</f>
        <v>0.36091092533871433</v>
      </c>
      <c r="I17" s="54"/>
    </row>
    <row r="18" spans="1:16" ht="13.15" customHeight="1" x14ac:dyDescent="0.2">
      <c r="A18" s="56"/>
      <c r="B18" s="56"/>
      <c r="C18" s="116" t="s">
        <v>81</v>
      </c>
      <c r="D18" s="117"/>
      <c r="E18" s="117"/>
      <c r="F18" s="118"/>
      <c r="G18" s="85">
        <v>2</v>
      </c>
      <c r="H18" s="130">
        <f>IF(AND($G$15&gt;0, G18&gt;0), G18/$G$15,0)</f>
        <v>2.8826751225136929E-4</v>
      </c>
      <c r="I18" s="54"/>
    </row>
    <row r="19" spans="1:16" ht="14.45" customHeight="1" x14ac:dyDescent="0.2">
      <c r="A19" s="56"/>
      <c r="B19" s="56"/>
      <c r="C19" s="72"/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 t="s">
        <v>62</v>
      </c>
      <c r="D20" s="72"/>
      <c r="E20" s="72"/>
      <c r="F20" s="72"/>
      <c r="G20" s="72"/>
      <c r="H20" s="72"/>
      <c r="I20" s="54"/>
    </row>
    <row r="21" spans="1:16" ht="14.45" customHeight="1" x14ac:dyDescent="0.2">
      <c r="A21" s="56"/>
      <c r="B21" s="56"/>
      <c r="C21" s="72"/>
      <c r="D21" s="72"/>
      <c r="E21" s="72"/>
      <c r="F21" s="72"/>
      <c r="G21" s="72"/>
      <c r="H21" s="72"/>
      <c r="I21" s="54"/>
    </row>
    <row r="22" spans="1:16" ht="15" customHeight="1" x14ac:dyDescent="0.25">
      <c r="A22" s="56"/>
      <c r="B22" s="56"/>
      <c r="C22" s="72"/>
      <c r="D22" s="126" t="s">
        <v>74</v>
      </c>
      <c r="E22" s="126"/>
      <c r="F22" s="126"/>
      <c r="G22" s="52">
        <f>MAX(G16,0)+MAX(G17,0)+MAX(G18,0)</f>
        <v>6938</v>
      </c>
      <c r="H22" s="72"/>
      <c r="I22" s="54"/>
    </row>
    <row r="23" spans="1:16" x14ac:dyDescent="0.2">
      <c r="A23" s="56"/>
      <c r="B23" s="56"/>
      <c r="C23" s="54"/>
      <c r="E23" s="54"/>
      <c r="F23" s="54"/>
      <c r="G23" s="54"/>
      <c r="H23" s="54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56"/>
      <c r="D24" s="126" t="s">
        <v>75</v>
      </c>
      <c r="E24" s="126"/>
      <c r="F24" s="126"/>
      <c r="G24" s="18">
        <f>PAGE4!G28</f>
        <v>6938</v>
      </c>
      <c r="H24" s="56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73"/>
      <c r="D25" s="54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</sheetData>
  <mergeCells count="8">
    <mergeCell ref="D24:F24"/>
    <mergeCell ref="C18:F18"/>
    <mergeCell ref="C13:H13"/>
    <mergeCell ref="C14:F14"/>
    <mergeCell ref="C15:F15"/>
    <mergeCell ref="C16:F16"/>
    <mergeCell ref="C17:F17"/>
    <mergeCell ref="D22:F22"/>
  </mergeCells>
  <conditionalFormatting sqref="G22">
    <cfRule type="expression" dxfId="1" priority="2" stopIfTrue="1">
      <formula>G22&lt;&gt;MAX(G15,0)</formula>
    </cfRule>
  </conditionalFormatting>
  <conditionalFormatting sqref="G24">
    <cfRule type="expression" dxfId="0" priority="1">
      <formula>G24&lt;&gt;MAX(G22,0)</formula>
    </cfRule>
  </conditionalFormatting>
  <pageMargins left="0.25" right="0.25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2022-05-04T07:00:00+00:00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2022-05-04T07:00:00+00:00</Remediation_x0020_Date>
  </documentManagement>
</p:properties>
</file>

<file path=customXml/itemProps1.xml><?xml version="1.0" encoding="utf-8"?>
<ds:datastoreItem xmlns:ds="http://schemas.openxmlformats.org/officeDocument/2006/customXml" ds:itemID="{4291689A-B4E9-4ADC-BEA7-B4019F75481A}"/>
</file>

<file path=customXml/itemProps2.xml><?xml version="1.0" encoding="utf-8"?>
<ds:datastoreItem xmlns:ds="http://schemas.openxmlformats.org/officeDocument/2006/customXml" ds:itemID="{21401495-8CC3-464B-B95F-3A6CC33A9081}"/>
</file>

<file path=customXml/itemProps3.xml><?xml version="1.0" encoding="utf-8"?>
<ds:datastoreItem xmlns:ds="http://schemas.openxmlformats.org/officeDocument/2006/customXml" ds:itemID="{910B707E-D00C-4319-A62C-2804CAAE4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PAGE1</vt:lpstr>
      <vt:lpstr>PAGE2</vt:lpstr>
      <vt:lpstr>PAGE 2</vt:lpstr>
      <vt:lpstr>PAGE3</vt:lpstr>
      <vt:lpstr>PAGE4</vt:lpstr>
      <vt:lpstr>PAGE5</vt:lpstr>
      <vt:lpstr>PAGE 5</vt:lpstr>
      <vt:lpstr>'PAGE 2'!Print_Area</vt:lpstr>
      <vt:lpstr>'PAGE 5'!Print_Area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Part C Child Count</dc:title>
  <dc:creator>ODE Staff</dc:creator>
  <cp:lastModifiedBy>"gartonc"</cp:lastModifiedBy>
  <cp:lastPrinted>2018-07-10T20:15:54Z</cp:lastPrinted>
  <dcterms:created xsi:type="dcterms:W3CDTF">2015-02-20T17:31:11Z</dcterms:created>
  <dcterms:modified xsi:type="dcterms:W3CDTF">2022-05-04T21:54:24Z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